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sas Varias\Proyecto F\"/>
    </mc:Choice>
  </mc:AlternateContent>
  <bookViews>
    <workbookView showSheetTabs="0" xWindow="-15" yWindow="165" windowWidth="19230" windowHeight="5805" tabRatio="747"/>
  </bookViews>
  <sheets>
    <sheet name="Índice" sheetId="1" r:id="rId1"/>
    <sheet name="Macroeconómicos" sheetId="14" r:id="rId2"/>
    <sheet name="Recaudos Públicos" sheetId="10" r:id="rId3"/>
    <sheet name="Pagos Electrónicos" sheetId="3" r:id="rId4"/>
    <sheet name="Interoperabilidad" sheetId="8" r:id="rId5"/>
    <sheet name="Datos_Macro" sheetId="13" r:id="rId6"/>
    <sheet name="Datos_RP" sheetId="9" r:id="rId7"/>
    <sheet name="Datos_PE" sheetId="4" r:id="rId8"/>
  </sheets>
  <calcPr calcId="162913"/>
</workbook>
</file>

<file path=xl/calcChain.xml><?xml version="1.0" encoding="utf-8"?>
<calcChain xmlns="http://schemas.openxmlformats.org/spreadsheetml/2006/main">
  <c r="AB106" i="4" l="1"/>
  <c r="AB64" i="4"/>
  <c r="AB63" i="4"/>
  <c r="D88" i="9" l="1"/>
  <c r="C88" i="9"/>
  <c r="E88" i="9" s="1"/>
  <c r="E87" i="9"/>
  <c r="E86" i="9"/>
  <c r="E82" i="9"/>
  <c r="J47" i="9"/>
  <c r="I47" i="9"/>
  <c r="E84" i="9" l="1"/>
  <c r="E85" i="9"/>
  <c r="G130" i="4" l="1"/>
  <c r="Z106" i="4"/>
  <c r="AA106" i="4"/>
  <c r="Z63" i="4"/>
  <c r="AA63" i="4"/>
  <c r="Z64" i="4"/>
  <c r="AA64" i="4"/>
  <c r="Y106" i="4"/>
  <c r="Y64" i="4"/>
  <c r="Y63" i="4"/>
  <c r="J49" i="9" l="1"/>
  <c r="I49" i="9"/>
  <c r="H49" i="9"/>
  <c r="G49" i="9"/>
  <c r="F49" i="9"/>
  <c r="E49" i="9"/>
  <c r="D49" i="9"/>
  <c r="J48" i="9"/>
  <c r="I48" i="9"/>
  <c r="H48" i="9"/>
  <c r="G48" i="9"/>
  <c r="F48" i="9"/>
  <c r="E48" i="9"/>
  <c r="D48" i="9"/>
  <c r="H47" i="9"/>
  <c r="G47" i="9"/>
  <c r="F47" i="9"/>
  <c r="E47" i="9"/>
  <c r="D47" i="9"/>
  <c r="O43" i="10" l="1"/>
  <c r="O41" i="10"/>
  <c r="V106" i="4" l="1"/>
  <c r="E81" i="9"/>
  <c r="E83" i="9"/>
  <c r="E80" i="9"/>
  <c r="E71" i="9"/>
  <c r="E72" i="9"/>
  <c r="E73" i="9"/>
  <c r="E74" i="9"/>
  <c r="E75" i="9"/>
  <c r="E76" i="9"/>
  <c r="E77" i="9"/>
  <c r="E78" i="9"/>
  <c r="E79" i="9"/>
  <c r="G119" i="4" l="1"/>
  <c r="W106" i="4"/>
  <c r="X106" i="4"/>
  <c r="K30" i="4"/>
  <c r="K19" i="4"/>
  <c r="X64" i="4" l="1"/>
  <c r="V63" i="4"/>
  <c r="W63" i="4"/>
  <c r="X63" i="4"/>
  <c r="V64" i="4"/>
  <c r="W64" i="4"/>
  <c r="G128" i="4" l="1"/>
  <c r="G129" i="4"/>
  <c r="G116" i="4"/>
  <c r="G117" i="4"/>
  <c r="G118" i="4"/>
  <c r="U106" i="4"/>
  <c r="U63" i="4"/>
  <c r="U64" i="4"/>
  <c r="K29" i="4"/>
  <c r="K18" i="4"/>
  <c r="S106" i="4" l="1"/>
  <c r="T106" i="4"/>
  <c r="S63" i="4"/>
  <c r="T63" i="4"/>
  <c r="S64" i="4"/>
  <c r="T64" i="4"/>
  <c r="Q106" i="4" l="1"/>
  <c r="R106" i="4"/>
  <c r="Q63" i="4"/>
  <c r="R63" i="4"/>
  <c r="R64" i="4"/>
  <c r="Q64" i="4"/>
  <c r="O106" i="4" l="1"/>
  <c r="P106" i="4"/>
  <c r="O63" i="4"/>
  <c r="P63" i="4"/>
  <c r="O64" i="4"/>
  <c r="P64" i="4"/>
  <c r="J106" i="4" l="1"/>
  <c r="K106" i="4"/>
  <c r="L106" i="4"/>
  <c r="M106" i="4"/>
  <c r="N106" i="4"/>
  <c r="J63" i="4"/>
  <c r="K63" i="4"/>
  <c r="L63" i="4"/>
  <c r="M63" i="4"/>
  <c r="N63" i="4"/>
  <c r="J64" i="4"/>
  <c r="K64" i="4"/>
  <c r="L64" i="4"/>
  <c r="M64" i="4"/>
  <c r="N64" i="4"/>
  <c r="I64" i="4"/>
  <c r="I63" i="4"/>
  <c r="C63" i="4" l="1"/>
  <c r="E70" i="9" l="1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K15" i="4" l="1"/>
  <c r="K14" i="4"/>
  <c r="K13" i="4"/>
  <c r="K12" i="4"/>
  <c r="K16" i="4"/>
  <c r="I106" i="4" l="1"/>
  <c r="H106" i="4"/>
  <c r="G106" i="4"/>
  <c r="F106" i="4"/>
  <c r="E106" i="4"/>
  <c r="D106" i="4"/>
  <c r="C106" i="4"/>
  <c r="G64" i="4" l="1"/>
  <c r="H64" i="4"/>
  <c r="D64" i="4"/>
  <c r="E64" i="4"/>
  <c r="F64" i="4"/>
  <c r="C64" i="4"/>
  <c r="G63" i="4"/>
  <c r="H63" i="4"/>
  <c r="F63" i="4"/>
  <c r="E63" i="4"/>
  <c r="D63" i="4"/>
  <c r="N239" i="13" l="1"/>
  <c r="P149" i="14" l="1"/>
  <c r="P103" i="10" l="1"/>
  <c r="D15" i="9"/>
  <c r="C15" i="9"/>
  <c r="I75" i="9" l="1"/>
  <c r="P23" i="8"/>
  <c r="M175" i="4" l="1"/>
  <c r="G127" i="4" l="1"/>
  <c r="G126" i="4"/>
  <c r="G125" i="4"/>
  <c r="G124" i="4"/>
  <c r="G123" i="4"/>
  <c r="G115" i="4"/>
  <c r="G114" i="4"/>
  <c r="G113" i="4"/>
  <c r="G112" i="4"/>
  <c r="K28" i="4"/>
  <c r="K27" i="4"/>
  <c r="K26" i="4"/>
  <c r="K25" i="4"/>
  <c r="K24" i="4"/>
  <c r="K23" i="4"/>
  <c r="K17" i="4"/>
  <c r="P138" i="3" l="1"/>
</calcChain>
</file>

<file path=xl/sharedStrings.xml><?xml version="1.0" encoding="utf-8"?>
<sst xmlns="http://schemas.openxmlformats.org/spreadsheetml/2006/main" count="449" uniqueCount="242">
  <si>
    <t>TARJETA CRÉDITO</t>
  </si>
  <si>
    <t>dic-09</t>
  </si>
  <si>
    <t>dic-10</t>
  </si>
  <si>
    <t>dic-11</t>
  </si>
  <si>
    <t>dic-12</t>
  </si>
  <si>
    <t>dic-13</t>
  </si>
  <si>
    <t>dic-14</t>
  </si>
  <si>
    <t>Compra Nal</t>
  </si>
  <si>
    <t>Avance Nal</t>
  </si>
  <si>
    <t>Compra Ext</t>
  </si>
  <si>
    <t>Avance Ext</t>
  </si>
  <si>
    <t>Avance Total</t>
  </si>
  <si>
    <t xml:space="preserve">PIB consumo </t>
  </si>
  <si>
    <t>Variable</t>
  </si>
  <si>
    <t>Monto Compra/PIB consumo</t>
  </si>
  <si>
    <t>Monto Compras - TD</t>
  </si>
  <si>
    <t>Fuente: Superintedencia Financiera.</t>
  </si>
  <si>
    <t>Fuente: Superintedencia Financiera &amp; DANE. Cálculos Asobancaria.</t>
  </si>
  <si>
    <t>TARJETA DE CRÉDITO</t>
  </si>
  <si>
    <t xml:space="preserve">Ticket Promedio
</t>
  </si>
  <si>
    <t>Monto de compras /PIB consumo</t>
  </si>
  <si>
    <t>Monto de avances /PIB consumo</t>
  </si>
  <si>
    <t>TARJETA DÉBITO</t>
  </si>
  <si>
    <t>Compra</t>
  </si>
  <si>
    <t>Retiro</t>
  </si>
  <si>
    <t>Monto Compras - TC</t>
  </si>
  <si>
    <t>Monto Retiros - TD</t>
  </si>
  <si>
    <t>Monto Retiro/PIB consumo</t>
  </si>
  <si>
    <t>Monto Avances - TC</t>
  </si>
  <si>
    <t>Monto Avances/PIB consumo</t>
  </si>
  <si>
    <t>% de personas que reciben el subsidio en un producto financiero.</t>
  </si>
  <si>
    <t>Número y monto de retiros a través de cajeros  electrónicos de estas cuentas.</t>
  </si>
  <si>
    <t>Monto y numero de pagos electrónicos  realizados por estas cuentas.</t>
  </si>
  <si>
    <t>DPS</t>
  </si>
  <si>
    <t>Corresponsales Bancarios</t>
  </si>
  <si>
    <t>Interoperabilidad</t>
  </si>
  <si>
    <t xml:space="preserve">Participación de las transferencias en el total del monto de las operaciones en  CB </t>
  </si>
  <si>
    <t>No de TRX compensadas entre entidades bancarias</t>
  </si>
  <si>
    <t>CATS y DE</t>
  </si>
  <si>
    <t>SERVICIOS PÚBLICOS</t>
  </si>
  <si>
    <t>CUENTAS MAESTRAS</t>
  </si>
  <si>
    <t>IMPUESTOS NACIONALES</t>
  </si>
  <si>
    <t xml:space="preserve">Variación </t>
  </si>
  <si>
    <t>Variación (%)</t>
  </si>
  <si>
    <t>Participación recaudo electrónico en el total</t>
  </si>
  <si>
    <t>Número Total de Suscriptores</t>
  </si>
  <si>
    <t>Número de Suscriptores que paga en efectivo*</t>
  </si>
  <si>
    <t>Monto Total Cancelado en efectivo de SSP*</t>
  </si>
  <si>
    <t>* Basado en las respuestas de BO</t>
  </si>
  <si>
    <t>** Cifras Banrep Julio 2015</t>
  </si>
  <si>
    <t>***Fuente SIU, Total factudado por servicio a excepción de Aseo</t>
  </si>
  <si>
    <t>Sector</t>
  </si>
  <si>
    <t>Categorias 5 Y 6</t>
  </si>
  <si>
    <t>Total</t>
  </si>
  <si>
    <t>SGP</t>
  </si>
  <si>
    <t xml:space="preserve">*Actualmente se giran los recursos, únicamente a las EPS a través de Cuentas Maestras. </t>
  </si>
  <si>
    <t>Educación</t>
  </si>
  <si>
    <t xml:space="preserve">Salud* </t>
  </si>
  <si>
    <t>Sanidad y Agua Potable</t>
  </si>
  <si>
    <t>Total Girado</t>
  </si>
  <si>
    <t>Global Findex (América Latina)</t>
  </si>
  <si>
    <t>Colombia</t>
  </si>
  <si>
    <t>Perú</t>
  </si>
  <si>
    <t>México</t>
  </si>
  <si>
    <t>LATC</t>
  </si>
  <si>
    <t>Brasil</t>
  </si>
  <si>
    <t>Chile</t>
  </si>
  <si>
    <t>País / Región</t>
  </si>
  <si>
    <t>Cash</t>
  </si>
  <si>
    <t>Account at FI</t>
  </si>
  <si>
    <t>Mobile Phone</t>
  </si>
  <si>
    <t>Servicios Públicos</t>
  </si>
  <si>
    <t>Recaudo electrónico / Total Recaudo</t>
  </si>
  <si>
    <t>Monto de Retiros /PIB consumo</t>
  </si>
  <si>
    <t>Fuente: DNP</t>
  </si>
  <si>
    <t>Efectivo / M1</t>
  </si>
  <si>
    <t>Efectivo / M2</t>
  </si>
  <si>
    <t>Efectivo / Cuasidineros</t>
  </si>
  <si>
    <t>Fecha</t>
  </si>
  <si>
    <t>Efectivo / PIB</t>
  </si>
  <si>
    <t>* Promedio móvil (12 meses) de cada variable.</t>
  </si>
  <si>
    <t>AGREGADOS MONETARIOS</t>
  </si>
  <si>
    <t>** PIB Corriente sin desestacionalizar anualizado.</t>
  </si>
  <si>
    <t>Departamento</t>
  </si>
  <si>
    <t>Amazonas</t>
  </si>
  <si>
    <t>Antioquia</t>
  </si>
  <si>
    <t>Arauca</t>
  </si>
  <si>
    <t>San Andrés y Providencia</t>
  </si>
  <si>
    <t>Atlántico</t>
  </si>
  <si>
    <t>Bolívar</t>
  </si>
  <si>
    <t xml:space="preserve"> Boyacá</t>
  </si>
  <si>
    <t xml:space="preserve"> Caldas</t>
  </si>
  <si>
    <t>Caquetá</t>
  </si>
  <si>
    <t>Casanare 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</si>
  <si>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</si>
  <si>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</si>
  <si>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</si>
  <si>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</si>
  <si>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</si>
  <si>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</si>
  <si>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</si>
  <si>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</si>
  <si>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</si>
  <si>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</si>
  <si>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</si>
  <si>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</si>
  <si>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</si>
  <si>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</si>
  <si>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</si>
  <si>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</si>
  <si>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Santander</t>
  </si>
  <si>
    <t>Sucre</t>
  </si>
  <si>
    <t>Tolima</t>
  </si>
  <si>
    <t>Valle del Cauca</t>
  </si>
  <si>
    <t>Vaupés</t>
  </si>
  <si>
    <t>Vichada</t>
  </si>
  <si>
    <t>RETIROS</t>
  </si>
  <si>
    <t>DEPÓSITOS</t>
  </si>
  <si>
    <t>NÚMERO DE RETIROS Y DEPÓSITOS EN EFECTIVO (Mayor a 10 MM)</t>
  </si>
  <si>
    <t>Retiros / PIB</t>
  </si>
  <si>
    <t>Depósitos /PIB</t>
  </si>
  <si>
    <t>Retiros por cada 1000 habitantes</t>
  </si>
  <si>
    <t>Depósitos por cada 1000 habitantes</t>
  </si>
  <si>
    <t xml:space="preserve">RETIROS EN EFECTIVO / PIB 
Mayores a 10 millones </t>
  </si>
  <si>
    <t xml:space="preserve">RETIROS EN EFECTIVO (Por cada 1000 habitantes) 
Mayores a 10 millones </t>
  </si>
  <si>
    <t xml:space="preserve">DEPÓSITOS EN EFECTIVO / PIB 
Mayores a 10 millones </t>
  </si>
  <si>
    <t xml:space="preserve">DEPÓSITOS EN EFECTIVO (Por cada 1000 habitantes) 
Mayores a 10 millones </t>
  </si>
  <si>
    <t>* Media móvil (12 meses).</t>
  </si>
  <si>
    <t>** Información calculada a dic-2014 (PIB estimado)</t>
  </si>
  <si>
    <t>AMÉRICA LATINA</t>
  </si>
  <si>
    <t>País</t>
  </si>
  <si>
    <t>Argentina</t>
  </si>
  <si>
    <t>Bolivia</t>
  </si>
  <si>
    <t>Costa Rica</t>
  </si>
  <si>
    <t>Ecuador</t>
  </si>
  <si>
    <t>El Salvador</t>
  </si>
  <si>
    <t>Guatemala</t>
  </si>
  <si>
    <t>Honduras</t>
  </si>
  <si>
    <t>Nicaragua</t>
  </si>
  <si>
    <t>Paraguay</t>
  </si>
  <si>
    <t>Uruguay</t>
  </si>
  <si>
    <t>Venezuela</t>
  </si>
  <si>
    <t>DEPÓSITOS / PIB</t>
  </si>
  <si>
    <t xml:space="preserve">** Las casillas en blanco representan que al menos una de las variables necesarias para calcular el indicador no se encuentra disponible.
</t>
  </si>
  <si>
    <t>* Información calculada FELABAN-CLEC, 2014.</t>
  </si>
  <si>
    <t>CRÉDITOS / PIB</t>
  </si>
  <si>
    <t>República 
Dominicana</t>
  </si>
  <si>
    <t>Efectivo / Cta. Ahorro</t>
  </si>
  <si>
    <t>Panamá</t>
  </si>
  <si>
    <t>LATAM</t>
  </si>
  <si>
    <t>Fuente: FELABAN</t>
  </si>
  <si>
    <t>Fuente: Banco de la República. Cálculos Asobancaria.</t>
  </si>
  <si>
    <t>Fuente: Banco de la República &amp; DANE. Cálculos Asobancaria.</t>
  </si>
  <si>
    <t>Fuente: UIAF. Cálculos Asobancaria.</t>
  </si>
  <si>
    <t>Fuente: DIAN y Entidades Financiaras. Cálculos Asobancaria.</t>
  </si>
  <si>
    <t xml:space="preserve"> Número de tarjetas de crédito por habitante adulto*</t>
  </si>
  <si>
    <t>* Se refiere a la población que supera un mínimo de edad para ser considerada como apta para trabajar, según el criterio utilizado en cada país.</t>
  </si>
  <si>
    <t>** Dado que la población adulta en 2006 no se encuentra disponible, se estimó usando la misma proporción de población adulta respecto a la población total del año 2007</t>
  </si>
  <si>
    <t>Número de instrumentos de captación por habitante*</t>
  </si>
  <si>
    <t>** No incluye depósitos a plazo.</t>
  </si>
  <si>
    <t>*** Dado que la población adulta en 2006 no se encuentra disponible, se estimó usando la misma proporción de población adulta respecto a la población total del año 2007</t>
  </si>
  <si>
    <t>**** Los datos sombreados fueron tomados de la Encuesta para el cálculo de indicadores de bancarización / inclusión financiera (FELABAN-CLEC, 2013).</t>
  </si>
  <si>
    <t>Número de adultos con Tarjeta de Crédito</t>
  </si>
  <si>
    <t>Total de Productos</t>
  </si>
  <si>
    <t>Fuente: CIFIN. Cálculos Asobancaria &amp; Banca de las Oportunidades.</t>
  </si>
  <si>
    <t>* A partir de marzo de 2015, Banca de las Oportunidades publica trimestralmente los Reportes de Inclusión Financiera; previamente los informes eran elaborados y publicados por Asobancaria.</t>
  </si>
  <si>
    <t>Uso (Compra Nal)</t>
  </si>
  <si>
    <t>Número</t>
  </si>
  <si>
    <t>No. Compra Nal</t>
  </si>
  <si>
    <t>No. TC Vigentes</t>
  </si>
  <si>
    <t xml:space="preserve">* Uso mensual de las tarjetas. </t>
  </si>
  <si>
    <t xml:space="preserve">Uso de Tarjeta de Crédito*
</t>
  </si>
  <si>
    <t xml:space="preserve">* Ticket promendio mensual de las tarjetas. </t>
  </si>
  <si>
    <t>Fuente: Superintendecia Financiera. Cálculos Asobancaria.</t>
  </si>
  <si>
    <t>Número Total de Suscriptores a SSP</t>
  </si>
  <si>
    <t>(%)</t>
  </si>
  <si>
    <t>SERVICIOS PÚBLICOS: TAMAÑO DEL MERCADO</t>
  </si>
  <si>
    <t>Pesos Corrientes</t>
  </si>
  <si>
    <t xml:space="preserve">Uso de Tarjeta de Débito*
</t>
  </si>
  <si>
    <t>No. TD Vigentes</t>
  </si>
  <si>
    <t>Uso (Compra TD)</t>
  </si>
  <si>
    <t>dic-15</t>
  </si>
  <si>
    <t>Compra Total</t>
  </si>
  <si>
    <t>No. Compra TD</t>
  </si>
  <si>
    <t>Documentos Recibidos en Caja (Impuestos Nacionales)</t>
  </si>
  <si>
    <t>Recaudo Electrónico*</t>
  </si>
  <si>
    <t>Recaudo Total**</t>
  </si>
  <si>
    <t>* Doble código de barras. Fuente: ACH y Banco de Bogotá.</t>
  </si>
  <si>
    <t>** Incluye recaudo electrónico y litográficos.</t>
  </si>
  <si>
    <t>Monto Recaudo Electrónico</t>
  </si>
  <si>
    <t>Monto Recaudo          Total</t>
  </si>
  <si>
    <t>Participación</t>
  </si>
  <si>
    <t>Acumulado 2016</t>
  </si>
  <si>
    <t>Acumulado 2015</t>
  </si>
  <si>
    <t>Recaudo Electrónico respecto a Recaudo Total (Impuestos Nacionales)</t>
  </si>
  <si>
    <t>Fuente: DIAN. Cálculos Asobancaria.</t>
  </si>
  <si>
    <t>TRANSFERENCIAS Y PAGOS ELECTRÓNICOS</t>
  </si>
  <si>
    <t xml:space="preserve">Evolución ACH
</t>
  </si>
  <si>
    <t>dic-07</t>
  </si>
  <si>
    <t>dic-08</t>
  </si>
  <si>
    <t>Fuente: ACH Colombia</t>
  </si>
  <si>
    <t>Comercios con PSE</t>
  </si>
  <si>
    <t>* Datos en millones.</t>
  </si>
  <si>
    <t>Transacciones*</t>
  </si>
  <si>
    <t>ene-16</t>
  </si>
  <si>
    <t>feb-16</t>
  </si>
  <si>
    <t>mar-16</t>
  </si>
  <si>
    <t>abr-16</t>
  </si>
  <si>
    <t>may-16</t>
  </si>
  <si>
    <t>No. Compra TC Nal+Ext</t>
  </si>
  <si>
    <t>Uso (Compra TC Nal+Ext)</t>
  </si>
  <si>
    <t>Sumatoria consolidado últimos 12 meses de ACH y Bogotá</t>
  </si>
  <si>
    <t>http://www.banrep.gov.co/es/agregados-monetarios-crediticios</t>
  </si>
  <si>
    <t>jun-16</t>
  </si>
  <si>
    <t>jul-16</t>
  </si>
  <si>
    <t>Los montos de las compras y avances salen del archivo estadísticas tarjetas, en la hoja $ Compras y avances TC Total, se suman los 12 meses de cada año.</t>
  </si>
  <si>
    <t>Serie mensual Base Monetaria, M3 y sus componentes. Utilizar el promedio móvil 12 meses de cada variable para el cálculo.
Para ef/m1, ef/m2, ef/cta ahorro y ef/cuasidineros.</t>
  </si>
  <si>
    <t>Para el Efectivo/PIB, pedir el PIB Corriente sin desestacionalizar anualizado a macro, sumar el valor de los últimos 4 trimestres y hacer el cálculo con el promedio móvil del efectivo de los últimos 12 meses.</t>
  </si>
  <si>
    <t>Sale del archivo de estadísticas tarjetas en la hoja de ticket</t>
  </si>
  <si>
    <t>ago-16</t>
  </si>
  <si>
    <t>sep-16</t>
  </si>
  <si>
    <t>oct-16</t>
  </si>
  <si>
    <t>nov-16</t>
  </si>
  <si>
    <t>dic-16</t>
  </si>
  <si>
    <t>El PIB desestacionalizado a precios constantes (2005) pedirlo en Macro - Consumo hogares</t>
  </si>
  <si>
    <t>PIB consumo</t>
  </si>
  <si>
    <t>ene-17</t>
  </si>
  <si>
    <t>feb-17</t>
  </si>
  <si>
    <t>mar-17</t>
  </si>
  <si>
    <t>abr-17</t>
  </si>
  <si>
    <t>Acumulado 2017</t>
  </si>
  <si>
    <t>Fuente: Global Findex 2014. Cálculos Asobancaria</t>
  </si>
  <si>
    <t>DINERO DESTINADO - 2017</t>
  </si>
  <si>
    <t>Facturación por consumo de SSP**</t>
  </si>
  <si>
    <t>Contexto 2016</t>
  </si>
  <si>
    <t>** Cifras Banrep 2016</t>
  </si>
  <si>
    <t>may-17</t>
  </si>
  <si>
    <t>Fuente: Reporte de Inclusión de Banca de las Oportunidades</t>
  </si>
  <si>
    <t>jun-17</t>
  </si>
  <si>
    <t>Acumulado Año</t>
  </si>
  <si>
    <t>Fecha de actualización: 20/09/2017</t>
  </si>
  <si>
    <t>jul-17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</si>
</sst>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\ * #,##0_);_(&quot;$&quot;\ * \(#,##0\);_(&quot;$&quot;\ * &quot;-&quot;??_);_(@_)"/>
    <numFmt numFmtId="165" formatCode="[$-C0A]mmm\-yy;@"/>
    <numFmt numFmtId="166" formatCode="0.0%"/>
    <numFmt numFmtId="167" formatCode="0.000"/>
    <numFmt numFmtId="168" formatCode="_(* #,##0_);_(* \(#,##0\);_(* &quot;-&quot;??_);_(@_)"/>
    <numFmt numFmtId="169" formatCode="0.0000%"/>
  </numFmts>
  <fonts count="35">
    <font>
      <sz val="11"/>
      <color theme="1"/>
      <name val="Calibri"/>
      <family val="2"/>
      <scheme val="minor"/>
    </font>
    <font>
      <sz val="11"/>
      <color theme="1"/>
      <name val="Helvetica "/>
    </font>
    <font>
      <b/>
      <sz val="8.5"/>
      <color rgb="FF000000"/>
      <name val="Helvetica "/>
    </font>
    <font>
      <sz val="8"/>
      <color theme="3"/>
      <name val="Helvetica "/>
    </font>
    <font>
      <sz val="11"/>
      <color theme="3"/>
      <name val="Helvetica "/>
    </font>
    <font>
      <sz val="11"/>
      <color theme="1"/>
      <name val="Calibri"/>
      <family val="2"/>
      <scheme val="minor"/>
    </font>
    <font>
      <b/>
      <sz val="11"/>
      <color theme="0"/>
      <name val="Helvetica "/>
    </font>
    <font>
      <b/>
      <sz val="10"/>
      <color theme="0"/>
      <name val="Helvetica "/>
    </font>
    <font>
      <sz val="10"/>
      <color theme="3"/>
      <name val="Helvetica "/>
    </font>
    <font>
      <b/>
      <sz val="9"/>
      <color theme="0"/>
      <name val="Helvetica "/>
    </font>
    <font>
      <sz val="9"/>
      <color theme="3"/>
      <name val="Helvetica "/>
    </font>
    <font>
      <b/>
      <sz val="8"/>
      <color theme="0"/>
      <name val="Helvetica "/>
    </font>
    <font>
      <b/>
      <sz val="10"/>
      <color theme="0"/>
      <name val="Helvetica"/>
    </font>
    <font>
      <b/>
      <sz val="12"/>
      <color theme="3"/>
      <name val="Helvetica"/>
    </font>
    <font>
      <b/>
      <sz val="9"/>
      <color theme="0"/>
      <name val="Helvetica"/>
    </font>
    <font>
      <b/>
      <sz val="10"/>
      <color theme="3"/>
      <name val="Helvetica "/>
    </font>
    <font>
      <u/>
      <sz val="11"/>
      <color theme="10"/>
      <name val="Calibri"/>
      <family val="2"/>
      <scheme val="minor"/>
    </font>
    <font>
      <b/>
      <sz val="10"/>
      <color theme="1"/>
      <name val="Helvetica "/>
    </font>
    <font>
      <sz val="11"/>
      <color theme="1"/>
      <name val="Arial"/>
      <family val="2"/>
    </font>
    <font>
      <b/>
      <sz val="9"/>
      <color theme="3"/>
      <name val="Helvetica "/>
    </font>
    <font>
      <sz val="10"/>
      <color theme="1" tint="0.499984740745262"/>
      <name val="Helvetica "/>
    </font>
    <font>
      <sz val="11"/>
      <color rgb="FFFF0000"/>
      <name val="Helvetica "/>
    </font>
    <font>
      <sz val="18"/>
      <color theme="3"/>
      <name val="Helvetica "/>
    </font>
    <font>
      <sz val="18"/>
      <color theme="1"/>
      <name val="Calibri"/>
      <family val="2"/>
      <scheme val="minor"/>
    </font>
    <font>
      <sz val="18"/>
      <color rgb="FFFF0000"/>
      <name val="Helvetica "/>
    </font>
    <font>
      <sz val="16"/>
      <color rgb="FFFF0000"/>
      <name val="Helvetica "/>
    </font>
    <font>
      <b/>
      <sz val="8"/>
      <color theme="1"/>
      <name val="Helvetica "/>
    </font>
    <font>
      <b/>
      <sz val="10.8"/>
      <color theme="1"/>
      <name val="Helvetica 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Helvetica 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44546A"/>
      <name val="Arial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B133"/>
        <bgColor indexed="64"/>
      </patternFill>
    </fill>
    <fill>
      <patternFill patternType="solid">
        <fgColor rgb="FFDDEBF7"/>
        <bgColor indexed="64"/>
      </patternFill>
    </fill>
  </fills>
  <borders count="77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0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 style="thin">
        <color theme="3"/>
      </right>
      <top style="thin">
        <color theme="3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3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/>
      </right>
      <top style="thin">
        <color theme="0"/>
      </top>
      <bottom/>
      <diagonal/>
    </border>
    <border>
      <left style="thin">
        <color theme="3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3"/>
      </bottom>
      <diagonal/>
    </border>
    <border>
      <left/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3"/>
      </left>
      <right/>
      <top style="thin">
        <color theme="0"/>
      </top>
      <bottom style="thin">
        <color theme="3"/>
      </bottom>
      <diagonal/>
    </border>
    <border>
      <left style="thin">
        <color theme="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/>
      </left>
      <right/>
      <top style="thin">
        <color indexed="64"/>
      </top>
      <bottom/>
      <diagonal/>
    </border>
    <border>
      <left/>
      <right style="thin">
        <color theme="3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3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/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0"/>
      </right>
      <top/>
      <bottom/>
      <diagonal/>
    </border>
  </borders>
  <cellStyleXfs count="7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9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/>
    <xf numFmtId="164" fontId="8" fillId="0" borderId="0" xfId="1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left" vertical="center" indent="1"/>
    </xf>
    <xf numFmtId="0" fontId="8" fillId="0" borderId="5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164" fontId="8" fillId="3" borderId="11" xfId="1" applyNumberFormat="1" applyFont="1" applyFill="1" applyBorder="1" applyAlignment="1">
      <alignment vertical="center"/>
    </xf>
    <xf numFmtId="164" fontId="8" fillId="0" borderId="11" xfId="1" applyNumberFormat="1" applyFont="1" applyFill="1" applyBorder="1" applyAlignment="1">
      <alignment vertical="center"/>
    </xf>
    <xf numFmtId="164" fontId="8" fillId="0" borderId="12" xfId="1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center" vertical="center" wrapText="1"/>
    </xf>
    <xf numFmtId="10" fontId="8" fillId="0" borderId="0" xfId="2" applyNumberFormat="1" applyFont="1" applyFill="1" applyBorder="1" applyAlignment="1">
      <alignment horizontal="center" vertical="center"/>
    </xf>
    <xf numFmtId="10" fontId="8" fillId="0" borderId="11" xfId="2" applyNumberFormat="1" applyFont="1" applyFill="1" applyBorder="1" applyAlignment="1">
      <alignment horizontal="center" vertical="center"/>
    </xf>
    <xf numFmtId="10" fontId="8" fillId="3" borderId="11" xfId="2" applyNumberFormat="1" applyFont="1" applyFill="1" applyBorder="1" applyAlignment="1">
      <alignment horizontal="center" vertical="center"/>
    </xf>
    <xf numFmtId="10" fontId="8" fillId="0" borderId="12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3" borderId="2" xfId="0" applyFont="1" applyFill="1" applyBorder="1" applyAlignment="1">
      <alignment horizontal="left" vertical="center" indent="1"/>
    </xf>
    <xf numFmtId="164" fontId="8" fillId="3" borderId="1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vertical="center"/>
    </xf>
    <xf numFmtId="164" fontId="8" fillId="0" borderId="5" xfId="1" applyNumberFormat="1" applyFont="1" applyFill="1" applyBorder="1" applyAlignment="1">
      <alignment vertical="center"/>
    </xf>
    <xf numFmtId="164" fontId="8" fillId="3" borderId="5" xfId="1" applyNumberFormat="1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 indent="1"/>
    </xf>
    <xf numFmtId="165" fontId="11" fillId="2" borderId="20" xfId="0" applyNumberFormat="1" applyFont="1" applyFill="1" applyBorder="1" applyAlignment="1">
      <alignment horizontal="center" vertical="center"/>
    </xf>
    <xf numFmtId="10" fontId="8" fillId="0" borderId="11" xfId="2" applyNumberFormat="1" applyFont="1" applyFill="1" applyBorder="1" applyAlignment="1">
      <alignment vertical="center"/>
    </xf>
    <xf numFmtId="10" fontId="8" fillId="3" borderId="7" xfId="2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indent="1"/>
    </xf>
    <xf numFmtId="0" fontId="8" fillId="0" borderId="11" xfId="0" applyFont="1" applyFill="1" applyBorder="1" applyAlignment="1">
      <alignment horizontal="left" vertical="center" indent="1"/>
    </xf>
    <xf numFmtId="0" fontId="8" fillId="3" borderId="11" xfId="0" applyFont="1" applyFill="1" applyBorder="1" applyAlignment="1">
      <alignment horizontal="left" vertical="center" indent="1"/>
    </xf>
    <xf numFmtId="0" fontId="8" fillId="0" borderId="12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164" fontId="3" fillId="0" borderId="0" xfId="1" applyNumberFormat="1" applyFont="1" applyFill="1" applyBorder="1" applyAlignment="1">
      <alignment vertical="center"/>
    </xf>
    <xf numFmtId="9" fontId="8" fillId="3" borderId="10" xfId="2" applyFont="1" applyFill="1" applyBorder="1" applyAlignment="1">
      <alignment horizontal="center" vertical="center"/>
    </xf>
    <xf numFmtId="9" fontId="8" fillId="0" borderId="11" xfId="2" applyFont="1" applyFill="1" applyBorder="1" applyAlignment="1">
      <alignment horizontal="center" vertical="center"/>
    </xf>
    <xf numFmtId="9" fontId="8" fillId="3" borderId="11" xfId="2" applyFont="1" applyFill="1" applyBorder="1" applyAlignment="1">
      <alignment horizontal="center" vertical="center"/>
    </xf>
    <xf numFmtId="9" fontId="8" fillId="0" borderId="12" xfId="2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 indent="1"/>
    </xf>
    <xf numFmtId="164" fontId="15" fillId="3" borderId="7" xfId="1" applyNumberFormat="1" applyFont="1" applyFill="1" applyBorder="1" applyAlignment="1">
      <alignment vertical="center"/>
    </xf>
    <xf numFmtId="164" fontId="15" fillId="3" borderId="12" xfId="1" applyNumberFormat="1" applyFont="1" applyFill="1" applyBorder="1" applyAlignment="1">
      <alignment vertical="center"/>
    </xf>
    <xf numFmtId="10" fontId="8" fillId="3" borderId="10" xfId="0" applyNumberFormat="1" applyFont="1" applyFill="1" applyBorder="1" applyAlignment="1">
      <alignment horizontal="center" vertical="center"/>
    </xf>
    <xf numFmtId="10" fontId="8" fillId="0" borderId="11" xfId="0" applyNumberFormat="1" applyFont="1" applyFill="1" applyBorder="1" applyAlignment="1">
      <alignment horizontal="center" vertical="center"/>
    </xf>
    <xf numFmtId="10" fontId="8" fillId="3" borderId="11" xfId="1" applyNumberFormat="1" applyFont="1" applyFill="1" applyBorder="1" applyAlignment="1">
      <alignment horizontal="center" vertical="center"/>
    </xf>
    <xf numFmtId="10" fontId="8" fillId="0" borderId="11" xfId="1" applyNumberFormat="1" applyFont="1" applyFill="1" applyBorder="1" applyAlignment="1">
      <alignment horizontal="center" vertical="center"/>
    </xf>
    <xf numFmtId="10" fontId="8" fillId="0" borderId="12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4"/>
    <xf numFmtId="0" fontId="0" fillId="0" borderId="0" xfId="0" applyBorder="1"/>
    <xf numFmtId="0" fontId="8" fillId="0" borderId="0" xfId="0" applyFont="1" applyFill="1" applyBorder="1" applyAlignment="1">
      <alignment horizontal="left" vertical="center" indent="1"/>
    </xf>
    <xf numFmtId="165" fontId="11" fillId="2" borderId="24" xfId="0" applyNumberFormat="1" applyFont="1" applyFill="1" applyBorder="1" applyAlignment="1">
      <alignment horizontal="center" vertical="center"/>
    </xf>
    <xf numFmtId="49" fontId="11" fillId="2" borderId="25" xfId="0" applyNumberFormat="1" applyFont="1" applyFill="1" applyBorder="1" applyAlignment="1">
      <alignment horizontal="center" vertical="center"/>
    </xf>
    <xf numFmtId="10" fontId="8" fillId="3" borderId="4" xfId="2" applyNumberFormat="1" applyFont="1" applyFill="1" applyBorder="1" applyAlignment="1">
      <alignment horizontal="center" vertical="center"/>
    </xf>
    <xf numFmtId="164" fontId="8" fillId="3" borderId="4" xfId="1" applyNumberFormat="1" applyFont="1" applyFill="1" applyBorder="1" applyAlignment="1">
      <alignment horizontal="center" vertical="center"/>
    </xf>
    <xf numFmtId="10" fontId="8" fillId="0" borderId="6" xfId="2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0" fontId="8" fillId="3" borderId="6" xfId="2" applyNumberFormat="1" applyFont="1" applyFill="1" applyBorder="1" applyAlignment="1">
      <alignment horizontal="center" vertical="center"/>
    </xf>
    <xf numFmtId="164" fontId="8" fillId="3" borderId="6" xfId="1" applyNumberFormat="1" applyFont="1" applyFill="1" applyBorder="1" applyAlignment="1">
      <alignment horizontal="center" vertical="center"/>
    </xf>
    <xf numFmtId="10" fontId="8" fillId="0" borderId="9" xfId="2" applyNumberFormat="1" applyFont="1" applyFill="1" applyBorder="1" applyAlignment="1">
      <alignment horizontal="center" vertical="center"/>
    </xf>
    <xf numFmtId="17" fontId="8" fillId="3" borderId="2" xfId="0" applyNumberFormat="1" applyFont="1" applyFill="1" applyBorder="1" applyAlignment="1">
      <alignment horizontal="center" vertical="center"/>
    </xf>
    <xf numFmtId="17" fontId="8" fillId="3" borderId="11" xfId="0" applyNumberFormat="1" applyFont="1" applyFill="1" applyBorder="1" applyAlignment="1">
      <alignment horizontal="center" vertical="center"/>
    </xf>
    <xf numFmtId="17" fontId="8" fillId="5" borderId="11" xfId="0" applyNumberFormat="1" applyFont="1" applyFill="1" applyBorder="1" applyAlignment="1">
      <alignment horizontal="center" vertical="center"/>
    </xf>
    <xf numFmtId="17" fontId="8" fillId="5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indent="1"/>
    </xf>
    <xf numFmtId="164" fontId="8" fillId="0" borderId="0" xfId="1" applyNumberFormat="1" applyFont="1" applyFill="1" applyBorder="1" applyAlignment="1">
      <alignment horizontal="center" vertical="center"/>
    </xf>
    <xf numFmtId="166" fontId="8" fillId="3" borderId="11" xfId="2" applyNumberFormat="1" applyFont="1" applyFill="1" applyBorder="1" applyAlignment="1">
      <alignment horizontal="center" vertical="center"/>
    </xf>
    <xf numFmtId="166" fontId="8" fillId="0" borderId="0" xfId="2" applyNumberFormat="1" applyFont="1" applyFill="1" applyBorder="1" applyAlignment="1">
      <alignment horizontal="center" vertical="center"/>
    </xf>
    <xf numFmtId="166" fontId="8" fillId="3" borderId="0" xfId="2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0" fillId="0" borderId="34" xfId="0" applyBorder="1"/>
    <xf numFmtId="0" fontId="0" fillId="0" borderId="37" xfId="0" applyBorder="1"/>
    <xf numFmtId="0" fontId="18" fillId="0" borderId="0" xfId="0" applyFont="1"/>
    <xf numFmtId="17" fontId="8" fillId="3" borderId="2" xfId="0" applyNumberFormat="1" applyFont="1" applyFill="1" applyBorder="1" applyAlignment="1">
      <alignment horizontal="left" vertical="center" indent="1"/>
    </xf>
    <xf numFmtId="17" fontId="8" fillId="5" borderId="5" xfId="0" applyNumberFormat="1" applyFont="1" applyFill="1" applyBorder="1" applyAlignment="1">
      <alignment horizontal="left" vertical="center" indent="1"/>
    </xf>
    <xf numFmtId="17" fontId="8" fillId="3" borderId="5" xfId="0" applyNumberFormat="1" applyFont="1" applyFill="1" applyBorder="1" applyAlignment="1">
      <alignment horizontal="left" vertical="center" indent="1"/>
    </xf>
    <xf numFmtId="17" fontId="8" fillId="5" borderId="7" xfId="0" applyNumberFormat="1" applyFont="1" applyFill="1" applyBorder="1" applyAlignment="1">
      <alignment horizontal="left" vertical="center" indent="1"/>
    </xf>
    <xf numFmtId="166" fontId="0" fillId="0" borderId="0" xfId="2" applyNumberFormat="1" applyFont="1" applyBorder="1" applyAlignment="1">
      <alignment horizontal="center"/>
    </xf>
    <xf numFmtId="1" fontId="11" fillId="2" borderId="25" xfId="0" applyNumberFormat="1" applyFont="1" applyFill="1" applyBorder="1" applyAlignment="1">
      <alignment horizontal="center" vertical="center"/>
    </xf>
    <xf numFmtId="166" fontId="8" fillId="3" borderId="2" xfId="2" applyNumberFormat="1" applyFont="1" applyFill="1" applyBorder="1" applyAlignment="1">
      <alignment horizontal="center" vertical="center"/>
    </xf>
    <xf numFmtId="166" fontId="8" fillId="3" borderId="10" xfId="2" applyNumberFormat="1" applyFont="1" applyFill="1" applyBorder="1" applyAlignment="1">
      <alignment horizontal="center" vertical="center"/>
    </xf>
    <xf numFmtId="166" fontId="8" fillId="3" borderId="3" xfId="2" applyNumberFormat="1" applyFont="1" applyFill="1" applyBorder="1" applyAlignment="1">
      <alignment horizontal="center" vertical="center"/>
    </xf>
    <xf numFmtId="166" fontId="8" fillId="5" borderId="5" xfId="2" applyNumberFormat="1" applyFont="1" applyFill="1" applyBorder="1" applyAlignment="1">
      <alignment horizontal="center" vertical="center"/>
    </xf>
    <xf numFmtId="166" fontId="8" fillId="5" borderId="11" xfId="2" applyNumberFormat="1" applyFont="1" applyFill="1" applyBorder="1" applyAlignment="1">
      <alignment horizontal="center" vertical="center"/>
    </xf>
    <xf numFmtId="166" fontId="8" fillId="5" borderId="0" xfId="2" applyNumberFormat="1" applyFont="1" applyFill="1" applyBorder="1" applyAlignment="1">
      <alignment horizontal="center" vertical="center"/>
    </xf>
    <xf numFmtId="166" fontId="8" fillId="3" borderId="5" xfId="2" applyNumberFormat="1" applyFont="1" applyFill="1" applyBorder="1" applyAlignment="1">
      <alignment horizontal="center" vertical="center"/>
    </xf>
    <xf numFmtId="166" fontId="8" fillId="5" borderId="7" xfId="2" applyNumberFormat="1" applyFont="1" applyFill="1" applyBorder="1" applyAlignment="1">
      <alignment horizontal="center" vertical="center"/>
    </xf>
    <xf numFmtId="166" fontId="8" fillId="5" borderId="12" xfId="2" applyNumberFormat="1" applyFont="1" applyFill="1" applyBorder="1" applyAlignment="1">
      <alignment horizontal="center" vertical="center"/>
    </xf>
    <xf numFmtId="166" fontId="8" fillId="5" borderId="8" xfId="2" applyNumberFormat="1" applyFont="1" applyFill="1" applyBorder="1" applyAlignment="1">
      <alignment horizontal="center" vertical="center"/>
    </xf>
    <xf numFmtId="17" fontId="19" fillId="3" borderId="13" xfId="0" applyNumberFormat="1" applyFont="1" applyFill="1" applyBorder="1" applyAlignment="1">
      <alignment horizontal="left" vertical="center" indent="1"/>
    </xf>
    <xf numFmtId="166" fontId="19" fillId="3" borderId="13" xfId="2" applyNumberFormat="1" applyFont="1" applyFill="1" applyBorder="1" applyAlignment="1">
      <alignment horizontal="center" vertical="center"/>
    </xf>
    <xf numFmtId="166" fontId="19" fillId="3" borderId="1" xfId="2" applyNumberFormat="1" applyFont="1" applyFill="1" applyBorder="1" applyAlignment="1">
      <alignment horizontal="center" vertical="center"/>
    </xf>
    <xf numFmtId="166" fontId="19" fillId="3" borderId="14" xfId="2" applyNumberFormat="1" applyFont="1" applyFill="1" applyBorder="1" applyAlignment="1">
      <alignment horizontal="center" vertical="center"/>
    </xf>
    <xf numFmtId="49" fontId="9" fillId="2" borderId="39" xfId="0" applyNumberFormat="1" applyFont="1" applyFill="1" applyBorder="1" applyAlignment="1">
      <alignment horizontal="center" vertical="center"/>
    </xf>
    <xf numFmtId="0" fontId="0" fillId="0" borderId="5" xfId="0" applyBorder="1"/>
    <xf numFmtId="1" fontId="11" fillId="2" borderId="26" xfId="0" applyNumberFormat="1" applyFont="1" applyFill="1" applyBorder="1" applyAlignment="1">
      <alignment horizontal="center" vertical="center"/>
    </xf>
    <xf numFmtId="2" fontId="8" fillId="3" borderId="2" xfId="2" applyNumberFormat="1" applyFont="1" applyFill="1" applyBorder="1" applyAlignment="1">
      <alignment horizontal="center" vertical="center"/>
    </xf>
    <xf numFmtId="2" fontId="8" fillId="3" borderId="10" xfId="2" applyNumberFormat="1" applyFont="1" applyFill="1" applyBorder="1" applyAlignment="1">
      <alignment horizontal="center" vertical="center"/>
    </xf>
    <xf numFmtId="2" fontId="8" fillId="3" borderId="3" xfId="2" applyNumberFormat="1" applyFont="1" applyFill="1" applyBorder="1" applyAlignment="1">
      <alignment horizontal="center" vertical="center"/>
    </xf>
    <xf numFmtId="2" fontId="8" fillId="5" borderId="5" xfId="2" applyNumberFormat="1" applyFont="1" applyFill="1" applyBorder="1" applyAlignment="1">
      <alignment horizontal="center" vertical="center"/>
    </xf>
    <xf numFmtId="2" fontId="8" fillId="5" borderId="11" xfId="2" applyNumberFormat="1" applyFont="1" applyFill="1" applyBorder="1" applyAlignment="1">
      <alignment horizontal="center" vertical="center"/>
    </xf>
    <xf numFmtId="2" fontId="8" fillId="5" borderId="0" xfId="2" applyNumberFormat="1" applyFont="1" applyFill="1" applyBorder="1" applyAlignment="1">
      <alignment horizontal="center" vertical="center"/>
    </xf>
    <xf numFmtId="2" fontId="8" fillId="3" borderId="5" xfId="2" applyNumberFormat="1" applyFont="1" applyFill="1" applyBorder="1" applyAlignment="1">
      <alignment horizontal="center" vertical="center"/>
    </xf>
    <xf numFmtId="2" fontId="8" fillId="3" borderId="11" xfId="2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2" fontId="8" fillId="5" borderId="7" xfId="2" applyNumberFormat="1" applyFont="1" applyFill="1" applyBorder="1" applyAlignment="1">
      <alignment horizontal="center" vertical="center"/>
    </xf>
    <xf numFmtId="2" fontId="8" fillId="5" borderId="12" xfId="2" applyNumberFormat="1" applyFont="1" applyFill="1" applyBorder="1" applyAlignment="1">
      <alignment horizontal="center" vertical="center"/>
    </xf>
    <xf numFmtId="2" fontId="8" fillId="5" borderId="8" xfId="2" applyNumberFormat="1" applyFont="1" applyFill="1" applyBorder="1" applyAlignment="1">
      <alignment horizontal="center" vertical="center"/>
    </xf>
    <xf numFmtId="2" fontId="19" fillId="3" borderId="13" xfId="2" applyNumberFormat="1" applyFont="1" applyFill="1" applyBorder="1" applyAlignment="1">
      <alignment horizontal="center" vertical="center"/>
    </xf>
    <xf numFmtId="2" fontId="19" fillId="3" borderId="1" xfId="2" applyNumberFormat="1" applyFont="1" applyFill="1" applyBorder="1" applyAlignment="1">
      <alignment horizontal="center" vertical="center"/>
    </xf>
    <xf numFmtId="2" fontId="19" fillId="3" borderId="14" xfId="2" applyNumberFormat="1" applyFont="1" applyFill="1" applyBorder="1" applyAlignment="1">
      <alignment horizontal="center" vertical="center"/>
    </xf>
    <xf numFmtId="2" fontId="20" fillId="5" borderId="11" xfId="2" applyNumberFormat="1" applyFont="1" applyFill="1" applyBorder="1" applyAlignment="1">
      <alignment horizontal="center" vertical="center"/>
    </xf>
    <xf numFmtId="2" fontId="20" fillId="5" borderId="0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left"/>
    </xf>
    <xf numFmtId="0" fontId="15" fillId="0" borderId="2" xfId="0" applyFont="1" applyFill="1" applyBorder="1" applyAlignment="1">
      <alignment horizontal="left" vertical="center" wrapText="1" indent="1"/>
    </xf>
    <xf numFmtId="0" fontId="9" fillId="2" borderId="41" xfId="0" applyFont="1" applyFill="1" applyBorder="1" applyAlignment="1">
      <alignment horizontal="center" vertical="center" wrapText="1"/>
    </xf>
    <xf numFmtId="168" fontId="8" fillId="0" borderId="0" xfId="1" applyNumberFormat="1" applyFont="1" applyFill="1" applyBorder="1" applyAlignment="1">
      <alignment horizontal="center" vertical="center"/>
    </xf>
    <xf numFmtId="164" fontId="8" fillId="0" borderId="7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vertical="center"/>
    </xf>
    <xf numFmtId="3" fontId="8" fillId="0" borderId="5" xfId="1" applyNumberFormat="1" applyFont="1" applyFill="1" applyBorder="1" applyAlignment="1">
      <alignment vertical="center"/>
    </xf>
    <xf numFmtId="3" fontId="8" fillId="3" borderId="7" xfId="1" applyNumberFormat="1" applyFont="1" applyFill="1" applyBorder="1" applyAlignment="1">
      <alignment vertical="center"/>
    </xf>
    <xf numFmtId="2" fontId="15" fillId="0" borderId="2" xfId="2" applyNumberFormat="1" applyFont="1" applyFill="1" applyBorder="1" applyAlignment="1">
      <alignment vertical="center"/>
    </xf>
    <xf numFmtId="2" fontId="15" fillId="3" borderId="7" xfId="2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vertical="center"/>
    </xf>
    <xf numFmtId="3" fontId="8" fillId="0" borderId="11" xfId="1" applyNumberFormat="1" applyFont="1" applyFill="1" applyBorder="1" applyAlignment="1">
      <alignment vertical="center"/>
    </xf>
    <xf numFmtId="3" fontId="8" fillId="3" borderId="12" xfId="1" applyNumberFormat="1" applyFont="1" applyFill="1" applyBorder="1" applyAlignment="1">
      <alignment vertical="center"/>
    </xf>
    <xf numFmtId="2" fontId="15" fillId="0" borderId="10" xfId="2" applyNumberFormat="1" applyFont="1" applyFill="1" applyBorder="1" applyAlignment="1">
      <alignment vertical="center"/>
    </xf>
    <xf numFmtId="2" fontId="15" fillId="3" borderId="12" xfId="2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9" fillId="2" borderId="39" xfId="0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8" fillId="3" borderId="11" xfId="0" applyFont="1" applyFill="1" applyBorder="1" applyAlignment="1">
      <alignment horizontal="left" vertical="top" indent="1"/>
    </xf>
    <xf numFmtId="164" fontId="8" fillId="3" borderId="5" xfId="1" applyNumberFormat="1" applyFont="1" applyFill="1" applyBorder="1" applyAlignment="1">
      <alignment horizontal="left" vertical="top" indent="1"/>
    </xf>
    <xf numFmtId="164" fontId="8" fillId="3" borderId="0" xfId="1" applyNumberFormat="1" applyFont="1" applyFill="1" applyBorder="1" applyAlignment="1">
      <alignment horizontal="left" vertical="top" indent="1"/>
    </xf>
    <xf numFmtId="164" fontId="8" fillId="3" borderId="6" xfId="1" applyNumberFormat="1" applyFont="1" applyFill="1" applyBorder="1" applyAlignment="1">
      <alignment horizontal="left" vertical="top" indent="1"/>
    </xf>
    <xf numFmtId="17" fontId="12" fillId="2" borderId="42" xfId="0" applyNumberFormat="1" applyFont="1" applyFill="1" applyBorder="1" applyAlignment="1">
      <alignment horizontal="center" wrapText="1"/>
    </xf>
    <xf numFmtId="49" fontId="9" fillId="2" borderId="3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8" fontId="8" fillId="3" borderId="2" xfId="5" applyNumberFormat="1" applyFont="1" applyFill="1" applyBorder="1" applyAlignment="1">
      <alignment vertical="center"/>
    </xf>
    <xf numFmtId="168" fontId="8" fillId="3" borderId="10" xfId="5" applyNumberFormat="1" applyFont="1" applyFill="1" applyBorder="1" applyAlignment="1">
      <alignment vertical="center"/>
    </xf>
    <xf numFmtId="168" fontId="8" fillId="0" borderId="5" xfId="5" applyNumberFormat="1" applyFont="1" applyFill="1" applyBorder="1" applyAlignment="1">
      <alignment vertical="center"/>
    </xf>
    <xf numFmtId="168" fontId="8" fillId="0" borderId="11" xfId="5" applyNumberFormat="1" applyFont="1" applyFill="1" applyBorder="1" applyAlignment="1">
      <alignment vertical="center"/>
    </xf>
    <xf numFmtId="168" fontId="8" fillId="3" borderId="11" xfId="5" applyNumberFormat="1" applyFont="1" applyFill="1" applyBorder="1" applyAlignment="1">
      <alignment vertical="center"/>
    </xf>
    <xf numFmtId="165" fontId="11" fillId="2" borderId="2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3" borderId="44" xfId="0" applyFont="1" applyFill="1" applyBorder="1" applyAlignment="1">
      <alignment horizontal="left" vertical="center" indent="1"/>
    </xf>
    <xf numFmtId="0" fontId="8" fillId="0" borderId="44" xfId="0" applyFont="1" applyFill="1" applyBorder="1" applyAlignment="1">
      <alignment horizontal="left" vertical="center" indent="1"/>
    </xf>
    <xf numFmtId="49" fontId="9" fillId="2" borderId="39" xfId="0" applyNumberFormat="1" applyFont="1" applyFill="1" applyBorder="1" applyAlignment="1">
      <alignment horizontal="center" vertical="center"/>
    </xf>
    <xf numFmtId="10" fontId="28" fillId="0" borderId="0" xfId="2" applyNumberFormat="1" applyFont="1" applyFill="1"/>
    <xf numFmtId="0" fontId="29" fillId="6" borderId="0" xfId="0" applyFont="1" applyFill="1" applyAlignment="1"/>
    <xf numFmtId="0" fontId="0" fillId="6" borderId="0" xfId="0" applyFill="1"/>
    <xf numFmtId="0" fontId="29" fillId="6" borderId="0" xfId="0" applyFont="1" applyFill="1"/>
    <xf numFmtId="49" fontId="9" fillId="2" borderId="39" xfId="0" applyNumberFormat="1" applyFont="1" applyFill="1" applyBorder="1" applyAlignment="1">
      <alignment horizontal="center" vertical="center"/>
    </xf>
    <xf numFmtId="17" fontId="8" fillId="5" borderId="0" xfId="0" applyNumberFormat="1" applyFont="1" applyFill="1" applyBorder="1" applyAlignment="1">
      <alignment horizontal="center" vertical="center"/>
    </xf>
    <xf numFmtId="10" fontId="8" fillId="0" borderId="0" xfId="2" applyNumberFormat="1" applyFont="1" applyFill="1" applyBorder="1" applyAlignment="1">
      <alignment vertical="center"/>
    </xf>
    <xf numFmtId="10" fontId="30" fillId="6" borderId="0" xfId="2" applyNumberFormat="1" applyFont="1" applyFill="1" applyBorder="1" applyAlignment="1">
      <alignment horizontal="center" vertical="center"/>
    </xf>
    <xf numFmtId="17" fontId="8" fillId="3" borderId="46" xfId="0" applyNumberFormat="1" applyFont="1" applyFill="1" applyBorder="1" applyAlignment="1">
      <alignment horizontal="center" vertical="center"/>
    </xf>
    <xf numFmtId="10" fontId="8" fillId="3" borderId="49" xfId="2" applyNumberFormat="1" applyFont="1" applyFill="1" applyBorder="1" applyAlignment="1">
      <alignment horizontal="center" vertical="center"/>
    </xf>
    <xf numFmtId="17" fontId="8" fillId="5" borderId="50" xfId="0" applyNumberFormat="1" applyFont="1" applyFill="1" applyBorder="1" applyAlignment="1">
      <alignment horizontal="center" vertical="center"/>
    </xf>
    <xf numFmtId="10" fontId="8" fillId="0" borderId="51" xfId="2" applyNumberFormat="1" applyFont="1" applyFill="1" applyBorder="1" applyAlignment="1">
      <alignment horizontal="center" vertical="center"/>
    </xf>
    <xf numFmtId="17" fontId="8" fillId="3" borderId="50" xfId="0" applyNumberFormat="1" applyFont="1" applyFill="1" applyBorder="1" applyAlignment="1">
      <alignment horizontal="center" vertical="center"/>
    </xf>
    <xf numFmtId="10" fontId="8" fillId="3" borderId="51" xfId="2" applyNumberFormat="1" applyFont="1" applyFill="1" applyBorder="1" applyAlignment="1">
      <alignment horizontal="center" vertical="center"/>
    </xf>
    <xf numFmtId="17" fontId="8" fillId="5" borderId="52" xfId="0" applyNumberFormat="1" applyFont="1" applyFill="1" applyBorder="1" applyAlignment="1">
      <alignment horizontal="center" vertical="center"/>
    </xf>
    <xf numFmtId="10" fontId="8" fillId="0" borderId="55" xfId="2" applyNumberFormat="1" applyFont="1" applyFill="1" applyBorder="1" applyAlignment="1">
      <alignment horizontal="center" vertical="center"/>
    </xf>
    <xf numFmtId="49" fontId="9" fillId="2" borderId="39" xfId="0" applyNumberFormat="1" applyFont="1" applyFill="1" applyBorder="1" applyAlignment="1">
      <alignment horizontal="center" vertical="center"/>
    </xf>
    <xf numFmtId="0" fontId="29" fillId="0" borderId="0" xfId="0" applyFont="1" applyFill="1" applyAlignment="1"/>
    <xf numFmtId="0" fontId="0" fillId="0" borderId="0" xfId="0" applyFill="1"/>
    <xf numFmtId="0" fontId="0" fillId="0" borderId="0" xfId="0" applyFill="1" applyAlignment="1">
      <alignment horizontal="left"/>
    </xf>
    <xf numFmtId="0" fontId="29" fillId="0" borderId="0" xfId="0" applyFont="1" applyFill="1"/>
    <xf numFmtId="0" fontId="29" fillId="6" borderId="0" xfId="0" applyFont="1" applyFill="1" applyAlignment="1">
      <alignment horizontal="left"/>
    </xf>
    <xf numFmtId="49" fontId="9" fillId="2" borderId="39" xfId="0" applyNumberFormat="1" applyFont="1" applyFill="1" applyBorder="1" applyAlignment="1">
      <alignment horizontal="center" vertical="center"/>
    </xf>
    <xf numFmtId="10" fontId="16" fillId="6" borderId="0" xfId="4" applyNumberFormat="1" applyFill="1" applyBorder="1" applyAlignment="1">
      <alignment horizontal="center" vertical="center"/>
    </xf>
    <xf numFmtId="49" fontId="9" fillId="2" borderId="39" xfId="0" applyNumberFormat="1" applyFont="1" applyFill="1" applyBorder="1" applyAlignment="1">
      <alignment horizontal="center" vertical="center"/>
    </xf>
    <xf numFmtId="17" fontId="8" fillId="3" borderId="56" xfId="0" applyNumberFormat="1" applyFont="1" applyFill="1" applyBorder="1" applyAlignment="1">
      <alignment horizontal="center" vertical="center"/>
    </xf>
    <xf numFmtId="17" fontId="8" fillId="0" borderId="57" xfId="0" applyNumberFormat="1" applyFont="1" applyFill="1" applyBorder="1" applyAlignment="1">
      <alignment horizontal="center" vertical="center"/>
    </xf>
    <xf numFmtId="17" fontId="8" fillId="3" borderId="57" xfId="0" applyNumberFormat="1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17" fontId="8" fillId="0" borderId="58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  <xf numFmtId="17" fontId="8" fillId="0" borderId="0" xfId="0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49" fontId="11" fillId="2" borderId="66" xfId="0" applyNumberFormat="1" applyFont="1" applyFill="1" applyBorder="1" applyAlignment="1">
      <alignment horizontal="center" vertical="center"/>
    </xf>
    <xf numFmtId="17" fontId="8" fillId="3" borderId="58" xfId="0" applyNumberFormat="1" applyFont="1" applyFill="1" applyBorder="1" applyAlignment="1">
      <alignment horizontal="center" vertical="center"/>
    </xf>
    <xf numFmtId="17" fontId="0" fillId="0" borderId="0" xfId="0" applyNumberFormat="1"/>
    <xf numFmtId="0" fontId="13" fillId="4" borderId="0" xfId="0" applyFont="1" applyFill="1" applyAlignment="1">
      <alignment vertical="center"/>
    </xf>
    <xf numFmtId="17" fontId="8" fillId="0" borderId="59" xfId="0" applyNumberFormat="1" applyFont="1" applyFill="1" applyBorder="1" applyAlignment="1">
      <alignment horizontal="center" vertical="center"/>
    </xf>
    <xf numFmtId="17" fontId="8" fillId="3" borderId="59" xfId="0" applyNumberFormat="1" applyFont="1" applyFill="1" applyBorder="1" applyAlignment="1">
      <alignment horizontal="center" vertical="center"/>
    </xf>
    <xf numFmtId="17" fontId="15" fillId="3" borderId="59" xfId="0" applyNumberFormat="1" applyFont="1" applyFill="1" applyBorder="1" applyAlignment="1">
      <alignment horizontal="center" vertical="center"/>
    </xf>
    <xf numFmtId="17" fontId="15" fillId="0" borderId="59" xfId="0" applyNumberFormat="1" applyFont="1" applyFill="1" applyBorder="1" applyAlignment="1">
      <alignment horizontal="center" vertical="center"/>
    </xf>
    <xf numFmtId="0" fontId="31" fillId="0" borderId="0" xfId="0" applyFont="1"/>
    <xf numFmtId="168" fontId="8" fillId="3" borderId="5" xfId="5" applyNumberFormat="1" applyFont="1" applyFill="1" applyBorder="1" applyAlignment="1">
      <alignment vertical="center"/>
    </xf>
    <xf numFmtId="10" fontId="8" fillId="0" borderId="5" xfId="2" applyNumberFormat="1" applyFont="1" applyFill="1" applyBorder="1" applyAlignment="1">
      <alignment vertical="center"/>
    </xf>
    <xf numFmtId="168" fontId="8" fillId="3" borderId="46" xfId="5" applyNumberFormat="1" applyFont="1" applyFill="1" applyBorder="1" applyAlignment="1">
      <alignment vertical="center"/>
    </xf>
    <xf numFmtId="168" fontId="8" fillId="0" borderId="59" xfId="5" applyNumberFormat="1" applyFont="1" applyFill="1" applyBorder="1" applyAlignment="1">
      <alignment vertical="center"/>
    </xf>
    <xf numFmtId="168" fontId="8" fillId="3" borderId="59" xfId="5" applyNumberFormat="1" applyFont="1" applyFill="1" applyBorder="1" applyAlignment="1">
      <alignment vertical="center"/>
    </xf>
    <xf numFmtId="10" fontId="8" fillId="0" borderId="59" xfId="2" applyNumberFormat="1" applyFont="1" applyFill="1" applyBorder="1" applyAlignment="1">
      <alignment vertical="center"/>
    </xf>
    <xf numFmtId="169" fontId="0" fillId="0" borderId="0" xfId="2" applyNumberFormat="1" applyFont="1"/>
    <xf numFmtId="0" fontId="7" fillId="2" borderId="18" xfId="0" applyFont="1" applyFill="1" applyBorder="1" applyAlignment="1">
      <alignment horizontal="center" vertical="center" wrapText="1"/>
    </xf>
    <xf numFmtId="49" fontId="7" fillId="2" borderId="39" xfId="0" applyNumberFormat="1" applyFont="1" applyFill="1" applyBorder="1" applyAlignment="1">
      <alignment horizontal="center" vertical="center"/>
    </xf>
    <xf numFmtId="43" fontId="8" fillId="3" borderId="44" xfId="5" applyNumberFormat="1" applyFont="1" applyFill="1" applyBorder="1" applyAlignment="1">
      <alignment vertical="center"/>
    </xf>
    <xf numFmtId="43" fontId="8" fillId="3" borderId="43" xfId="5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indent="1"/>
    </xf>
    <xf numFmtId="0" fontId="32" fillId="0" borderId="0" xfId="0" applyFont="1"/>
    <xf numFmtId="43" fontId="8" fillId="3" borderId="45" xfId="5" applyNumberFormat="1" applyFont="1" applyFill="1" applyBorder="1" applyAlignment="1">
      <alignment vertical="center"/>
    </xf>
    <xf numFmtId="0" fontId="33" fillId="8" borderId="75" xfId="0" applyFont="1" applyFill="1" applyBorder="1" applyAlignment="1">
      <alignment vertical="center"/>
    </xf>
    <xf numFmtId="168" fontId="8" fillId="0" borderId="44" xfId="5" applyNumberFormat="1" applyFont="1" applyFill="1" applyBorder="1" applyAlignment="1">
      <alignment vertical="center"/>
    </xf>
    <xf numFmtId="168" fontId="8" fillId="0" borderId="43" xfId="5" applyNumberFormat="1" applyFont="1" applyFill="1" applyBorder="1" applyAlignment="1">
      <alignment vertical="center"/>
    </xf>
    <xf numFmtId="3" fontId="33" fillId="0" borderId="75" xfId="0" applyNumberFormat="1" applyFont="1" applyBorder="1" applyAlignment="1">
      <alignment vertical="center"/>
    </xf>
    <xf numFmtId="0" fontId="7" fillId="2" borderId="23" xfId="0" applyFont="1" applyFill="1" applyBorder="1" applyAlignment="1">
      <alignment horizontal="center" vertical="top" wrapText="1"/>
    </xf>
    <xf numFmtId="164" fontId="15" fillId="0" borderId="53" xfId="1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30" xfId="0" applyFont="1" applyBorder="1" applyAlignment="1">
      <alignment horizontal="center" wrapText="1"/>
    </xf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8" fillId="0" borderId="5" xfId="0" applyFont="1" applyFill="1" applyBorder="1" applyAlignment="1">
      <alignment horizontal="left" vertical="top" indent="1"/>
    </xf>
    <xf numFmtId="0" fontId="8" fillId="0" borderId="0" xfId="0" applyFont="1" applyFill="1" applyBorder="1" applyAlignment="1">
      <alignment horizontal="left" vertical="top" indent="1"/>
    </xf>
    <xf numFmtId="0" fontId="8" fillId="0" borderId="6" xfId="0" applyFont="1" applyFill="1" applyBorder="1" applyAlignment="1">
      <alignment horizontal="left" vertical="top" indent="1"/>
    </xf>
    <xf numFmtId="0" fontId="8" fillId="3" borderId="5" xfId="0" applyFont="1" applyFill="1" applyBorder="1" applyAlignment="1">
      <alignment horizontal="left" vertical="top" indent="1"/>
    </xf>
    <xf numFmtId="0" fontId="8" fillId="3" borderId="0" xfId="0" applyFont="1" applyFill="1" applyBorder="1" applyAlignment="1">
      <alignment horizontal="left" vertical="top" indent="1"/>
    </xf>
    <xf numFmtId="0" fontId="8" fillId="3" borderId="6" xfId="0" applyFont="1" applyFill="1" applyBorder="1" applyAlignment="1">
      <alignment horizontal="left" vertical="top" indent="1"/>
    </xf>
    <xf numFmtId="0" fontId="8" fillId="0" borderId="7" xfId="0" applyFont="1" applyFill="1" applyBorder="1" applyAlignment="1">
      <alignment horizontal="left" vertical="top" indent="1"/>
    </xf>
    <xf numFmtId="0" fontId="8" fillId="0" borderId="8" xfId="0" applyFont="1" applyFill="1" applyBorder="1" applyAlignment="1">
      <alignment horizontal="left" vertical="top" indent="1"/>
    </xf>
    <xf numFmtId="0" fontId="8" fillId="0" borderId="9" xfId="0" applyFont="1" applyFill="1" applyBorder="1" applyAlignment="1">
      <alignment horizontal="left" vertical="top" indent="1"/>
    </xf>
    <xf numFmtId="0" fontId="26" fillId="0" borderId="0" xfId="0" applyFont="1" applyAlignment="1">
      <alignment horizontal="center"/>
    </xf>
    <xf numFmtId="17" fontId="12" fillId="2" borderId="13" xfId="0" applyNumberFormat="1" applyFont="1" applyFill="1" applyBorder="1" applyAlignment="1">
      <alignment horizontal="center" wrapText="1"/>
    </xf>
    <xf numFmtId="17" fontId="12" fillId="2" borderId="14" xfId="0" applyNumberFormat="1" applyFont="1" applyFill="1" applyBorder="1" applyAlignment="1">
      <alignment horizontal="center" wrapText="1"/>
    </xf>
    <xf numFmtId="17" fontId="12" fillId="2" borderId="74" xfId="0" applyNumberFormat="1" applyFont="1" applyFill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/>
    </xf>
    <xf numFmtId="10" fontId="8" fillId="3" borderId="5" xfId="2" applyNumberFormat="1" applyFont="1" applyFill="1" applyBorder="1" applyAlignment="1">
      <alignment horizontal="center" vertical="center"/>
    </xf>
    <xf numFmtId="10" fontId="8" fillId="3" borderId="6" xfId="2" applyNumberFormat="1" applyFont="1" applyFill="1" applyBorder="1" applyAlignment="1">
      <alignment horizontal="center" vertical="center"/>
    </xf>
    <xf numFmtId="10" fontId="8" fillId="0" borderId="7" xfId="2" applyNumberFormat="1" applyFont="1" applyFill="1" applyBorder="1" applyAlignment="1">
      <alignment horizontal="center" vertical="center"/>
    </xf>
    <xf numFmtId="10" fontId="8" fillId="0" borderId="9" xfId="2" applyNumberFormat="1" applyFont="1" applyFill="1" applyBorder="1" applyAlignment="1">
      <alignment horizontal="center" vertical="center"/>
    </xf>
    <xf numFmtId="10" fontId="8" fillId="3" borderId="2" xfId="2" applyNumberFormat="1" applyFont="1" applyFill="1" applyBorder="1" applyAlignment="1">
      <alignment horizontal="center" vertical="center"/>
    </xf>
    <xf numFmtId="10" fontId="8" fillId="3" borderId="4" xfId="2" applyNumberFormat="1" applyFont="1" applyFill="1" applyBorder="1" applyAlignment="1">
      <alignment horizontal="center" vertical="center"/>
    </xf>
    <xf numFmtId="10" fontId="8" fillId="0" borderId="5" xfId="2" applyNumberFormat="1" applyFont="1" applyFill="1" applyBorder="1" applyAlignment="1">
      <alignment horizontal="center" vertical="center"/>
    </xf>
    <xf numFmtId="10" fontId="8" fillId="0" borderId="6" xfId="2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165" fontId="11" fillId="2" borderId="24" xfId="0" applyNumberFormat="1" applyFont="1" applyFill="1" applyBorder="1" applyAlignment="1">
      <alignment horizontal="center" vertical="center"/>
    </xf>
    <xf numFmtId="165" fontId="11" fillId="2" borderId="25" xfId="0" applyNumberFormat="1" applyFont="1" applyFill="1" applyBorder="1" applyAlignment="1">
      <alignment horizontal="center" vertical="center"/>
    </xf>
    <xf numFmtId="165" fontId="11" fillId="2" borderId="39" xfId="0" applyNumberFormat="1" applyFont="1" applyFill="1" applyBorder="1" applyAlignment="1">
      <alignment horizontal="center" vertical="center" wrapText="1"/>
    </xf>
    <xf numFmtId="165" fontId="11" fillId="2" borderId="40" xfId="0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165" fontId="11" fillId="2" borderId="39" xfId="0" applyNumberFormat="1" applyFont="1" applyFill="1" applyBorder="1" applyAlignment="1">
      <alignment horizontal="center" vertical="center"/>
    </xf>
    <xf numFmtId="165" fontId="11" fillId="2" borderId="40" xfId="0" applyNumberFormat="1" applyFont="1" applyFill="1" applyBorder="1" applyAlignment="1">
      <alignment horizontal="center" vertical="center"/>
    </xf>
    <xf numFmtId="167" fontId="8" fillId="5" borderId="5" xfId="0" applyNumberFormat="1" applyFont="1" applyFill="1" applyBorder="1" applyAlignment="1">
      <alignment horizontal="center" vertical="center"/>
    </xf>
    <xf numFmtId="167" fontId="8" fillId="5" borderId="6" xfId="0" applyNumberFormat="1" applyFont="1" applyFill="1" applyBorder="1" applyAlignment="1">
      <alignment horizontal="center" vertical="center"/>
    </xf>
    <xf numFmtId="167" fontId="8" fillId="3" borderId="5" xfId="0" applyNumberFormat="1" applyFont="1" applyFill="1" applyBorder="1" applyAlignment="1">
      <alignment horizontal="center" vertical="center"/>
    </xf>
    <xf numFmtId="167" fontId="8" fillId="3" borderId="6" xfId="0" applyNumberFormat="1" applyFont="1" applyFill="1" applyBorder="1" applyAlignment="1">
      <alignment horizontal="center" vertical="center"/>
    </xf>
    <xf numFmtId="165" fontId="11" fillId="2" borderId="28" xfId="0" applyNumberFormat="1" applyFont="1" applyFill="1" applyBorder="1" applyAlignment="1">
      <alignment horizontal="center" vertical="center"/>
    </xf>
    <xf numFmtId="165" fontId="11" fillId="2" borderId="38" xfId="0" applyNumberFormat="1" applyFont="1" applyFill="1" applyBorder="1" applyAlignment="1">
      <alignment horizontal="center" vertical="center"/>
    </xf>
    <xf numFmtId="165" fontId="11" fillId="2" borderId="29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1" fontId="8" fillId="5" borderId="5" xfId="0" applyNumberFormat="1" applyFont="1" applyFill="1" applyBorder="1" applyAlignment="1">
      <alignment horizontal="center" vertical="center"/>
    </xf>
    <xf numFmtId="1" fontId="8" fillId="5" borderId="6" xfId="0" applyNumberFormat="1" applyFont="1" applyFill="1" applyBorder="1" applyAlignment="1">
      <alignment horizontal="center" vertical="center"/>
    </xf>
    <xf numFmtId="10" fontId="8" fillId="3" borderId="47" xfId="2" applyNumberFormat="1" applyFont="1" applyFill="1" applyBorder="1" applyAlignment="1">
      <alignment horizontal="center" vertical="center"/>
    </xf>
    <xf numFmtId="10" fontId="8" fillId="3" borderId="48" xfId="2" applyNumberFormat="1" applyFont="1" applyFill="1" applyBorder="1" applyAlignment="1">
      <alignment horizontal="center" vertical="center"/>
    </xf>
    <xf numFmtId="167" fontId="8" fillId="3" borderId="2" xfId="0" applyNumberFormat="1" applyFont="1" applyFill="1" applyBorder="1" applyAlignment="1">
      <alignment horizontal="center" vertical="center"/>
    </xf>
    <xf numFmtId="167" fontId="8" fillId="3" borderId="4" xfId="0" applyNumberFormat="1" applyFont="1" applyFill="1" applyBorder="1" applyAlignment="1">
      <alignment horizontal="center" vertical="center"/>
    </xf>
    <xf numFmtId="10" fontId="8" fillId="0" borderId="53" xfId="2" applyNumberFormat="1" applyFont="1" applyFill="1" applyBorder="1" applyAlignment="1">
      <alignment horizontal="center" vertical="center"/>
    </xf>
    <xf numFmtId="10" fontId="8" fillId="0" borderId="54" xfId="2" applyNumberFormat="1" applyFont="1" applyFill="1" applyBorder="1" applyAlignment="1">
      <alignment horizontal="center" vertical="center"/>
    </xf>
    <xf numFmtId="10" fontId="30" fillId="6" borderId="0" xfId="2" applyNumberFormat="1" applyFont="1" applyFill="1" applyBorder="1" applyAlignment="1">
      <alignment horizontal="center" vertical="center" wrapText="1"/>
    </xf>
    <xf numFmtId="1" fontId="8" fillId="3" borderId="5" xfId="0" applyNumberFormat="1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165" fontId="11" fillId="2" borderId="27" xfId="0" applyNumberFormat="1" applyFont="1" applyFill="1" applyBorder="1" applyAlignment="1">
      <alignment horizontal="center" vertical="center"/>
    </xf>
    <xf numFmtId="165" fontId="11" fillId="2" borderId="0" xfId="0" applyNumberFormat="1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 wrapText="1"/>
    </xf>
    <xf numFmtId="1" fontId="11" fillId="2" borderId="0" xfId="0" applyNumberFormat="1" applyFont="1" applyFill="1" applyBorder="1" applyAlignment="1">
      <alignment horizontal="center" vertical="center"/>
    </xf>
    <xf numFmtId="1" fontId="8" fillId="5" borderId="7" xfId="0" applyNumberFormat="1" applyFont="1" applyFill="1" applyBorder="1" applyAlignment="1">
      <alignment horizontal="center" vertical="center"/>
    </xf>
    <xf numFmtId="1" fontId="8" fillId="5" borderId="9" xfId="0" applyNumberFormat="1" applyFont="1" applyFill="1" applyBorder="1" applyAlignment="1">
      <alignment horizontal="center" vertical="center"/>
    </xf>
    <xf numFmtId="167" fontId="8" fillId="5" borderId="7" xfId="0" applyNumberFormat="1" applyFont="1" applyFill="1" applyBorder="1" applyAlignment="1">
      <alignment horizontal="center" vertical="center"/>
    </xf>
    <xf numFmtId="167" fontId="8" fillId="5" borderId="9" xfId="0" applyNumberFormat="1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wrapText="1"/>
    </xf>
    <xf numFmtId="0" fontId="12" fillId="2" borderId="23" xfId="0" applyFont="1" applyFill="1" applyBorder="1" applyAlignment="1">
      <alignment horizontal="center" wrapText="1"/>
    </xf>
    <xf numFmtId="0" fontId="13" fillId="7" borderId="0" xfId="0" applyFont="1" applyFill="1" applyAlignment="1">
      <alignment horizontal="center" vertical="center"/>
    </xf>
    <xf numFmtId="0" fontId="14" fillId="2" borderId="15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164" fontId="8" fillId="0" borderId="59" xfId="1" applyNumberFormat="1" applyFont="1" applyFill="1" applyBorder="1" applyAlignment="1">
      <alignment horizontal="center" vertical="center"/>
    </xf>
    <xf numFmtId="164" fontId="8" fillId="0" borderId="51" xfId="1" applyNumberFormat="1" applyFont="1" applyFill="1" applyBorder="1" applyAlignment="1">
      <alignment horizontal="center" vertical="center"/>
    </xf>
    <xf numFmtId="164" fontId="8" fillId="3" borderId="46" xfId="1" applyNumberFormat="1" applyFont="1" applyFill="1" applyBorder="1" applyAlignment="1">
      <alignment horizontal="center" vertical="center"/>
    </xf>
    <xf numFmtId="164" fontId="8" fillId="3" borderId="61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164" fontId="8" fillId="3" borderId="59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horizontal="center" vertical="center"/>
    </xf>
    <xf numFmtId="3" fontId="8" fillId="3" borderId="46" xfId="1" applyNumberFormat="1" applyFont="1" applyFill="1" applyBorder="1" applyAlignment="1">
      <alignment horizontal="center" vertical="center"/>
    </xf>
    <xf numFmtId="3" fontId="8" fillId="3" borderId="49" xfId="1" applyNumberFormat="1" applyFont="1" applyFill="1" applyBorder="1" applyAlignment="1">
      <alignment horizontal="center" vertical="center"/>
    </xf>
    <xf numFmtId="164" fontId="8" fillId="3" borderId="51" xfId="1" applyNumberFormat="1" applyFont="1" applyFill="1" applyBorder="1" applyAlignment="1">
      <alignment horizontal="center" vertical="center"/>
    </xf>
    <xf numFmtId="164" fontId="8" fillId="0" borderId="60" xfId="1" applyNumberFormat="1" applyFont="1" applyFill="1" applyBorder="1" applyAlignment="1">
      <alignment horizontal="center" vertical="center"/>
    </xf>
    <xf numFmtId="164" fontId="8" fillId="0" borderId="55" xfId="1" applyNumberFormat="1" applyFont="1" applyFill="1" applyBorder="1" applyAlignment="1">
      <alignment horizontal="center" vertical="center"/>
    </xf>
    <xf numFmtId="164" fontId="8" fillId="0" borderId="62" xfId="1" applyNumberFormat="1" applyFont="1" applyFill="1" applyBorder="1" applyAlignment="1">
      <alignment horizontal="center" vertical="center"/>
    </xf>
    <xf numFmtId="3" fontId="8" fillId="3" borderId="59" xfId="1" applyNumberFormat="1" applyFont="1" applyFill="1" applyBorder="1" applyAlignment="1">
      <alignment horizontal="center" vertical="center"/>
    </xf>
    <xf numFmtId="3" fontId="8" fillId="3" borderId="51" xfId="1" applyNumberFormat="1" applyFont="1" applyFill="1" applyBorder="1" applyAlignment="1">
      <alignment horizontal="center" vertical="center"/>
    </xf>
    <xf numFmtId="3" fontId="8" fillId="3" borderId="60" xfId="1" applyNumberFormat="1" applyFont="1" applyFill="1" applyBorder="1" applyAlignment="1">
      <alignment horizontal="center" vertical="center"/>
    </xf>
    <xf numFmtId="3" fontId="8" fillId="3" borderId="55" xfId="1" applyNumberFormat="1" applyFont="1" applyFill="1" applyBorder="1" applyAlignment="1">
      <alignment horizontal="center" vertical="center"/>
    </xf>
    <xf numFmtId="49" fontId="9" fillId="2" borderId="24" xfId="0" applyNumberFormat="1" applyFont="1" applyFill="1" applyBorder="1" applyAlignment="1">
      <alignment horizontal="center" vertical="center"/>
    </xf>
    <xf numFmtId="49" fontId="9" fillId="2" borderId="25" xfId="0" applyNumberFormat="1" applyFont="1" applyFill="1" applyBorder="1" applyAlignment="1">
      <alignment horizontal="center" vertical="center"/>
    </xf>
    <xf numFmtId="0" fontId="29" fillId="6" borderId="0" xfId="0" applyFont="1" applyFill="1" applyAlignment="1">
      <alignment horizontal="center"/>
    </xf>
    <xf numFmtId="10" fontId="8" fillId="0" borderId="59" xfId="2" applyNumberFormat="1" applyFont="1" applyFill="1" applyBorder="1" applyAlignment="1">
      <alignment horizontal="center" vertical="center"/>
    </xf>
    <xf numFmtId="10" fontId="8" fillId="0" borderId="51" xfId="2" applyNumberFormat="1" applyFont="1" applyFill="1" applyBorder="1" applyAlignment="1">
      <alignment horizontal="center" vertical="center"/>
    </xf>
    <xf numFmtId="49" fontId="9" fillId="2" borderId="68" xfId="0" applyNumberFormat="1" applyFont="1" applyFill="1" applyBorder="1" applyAlignment="1">
      <alignment horizontal="center" vertical="center"/>
    </xf>
    <xf numFmtId="49" fontId="9" fillId="2" borderId="69" xfId="0" applyNumberFormat="1" applyFont="1" applyFill="1" applyBorder="1" applyAlignment="1">
      <alignment horizontal="center" vertical="center"/>
    </xf>
    <xf numFmtId="3" fontId="8" fillId="0" borderId="59" xfId="1" applyNumberFormat="1" applyFont="1" applyFill="1" applyBorder="1" applyAlignment="1">
      <alignment horizontal="center" vertical="center"/>
    </xf>
    <xf numFmtId="3" fontId="8" fillId="0" borderId="51" xfId="1" applyNumberFormat="1" applyFont="1" applyFill="1" applyBorder="1" applyAlignment="1">
      <alignment horizontal="center" vertical="center"/>
    </xf>
    <xf numFmtId="164" fontId="8" fillId="3" borderId="49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wrapText="1"/>
    </xf>
    <xf numFmtId="0" fontId="3" fillId="0" borderId="0" xfId="0" applyFont="1" applyFill="1" applyBorder="1" applyAlignment="1">
      <alignment horizontal="justify" wrapText="1"/>
    </xf>
    <xf numFmtId="1" fontId="7" fillId="2" borderId="23" xfId="0" applyNumberFormat="1" applyFont="1" applyFill="1" applyBorder="1" applyAlignment="1">
      <alignment horizontal="center" vertical="center"/>
    </xf>
    <xf numFmtId="10" fontId="8" fillId="3" borderId="59" xfId="2" applyNumberFormat="1" applyFont="1" applyFill="1" applyBorder="1" applyAlignment="1">
      <alignment horizontal="center" vertical="center"/>
    </xf>
    <xf numFmtId="10" fontId="8" fillId="3" borderId="51" xfId="2" applyNumberFormat="1" applyFont="1" applyFill="1" applyBorder="1" applyAlignment="1">
      <alignment horizontal="center" vertical="center"/>
    </xf>
    <xf numFmtId="49" fontId="9" fillId="2" borderId="67" xfId="0" applyNumberFormat="1" applyFont="1" applyFill="1" applyBorder="1" applyAlignment="1">
      <alignment horizontal="center" vertical="center"/>
    </xf>
    <xf numFmtId="10" fontId="8" fillId="3" borderId="46" xfId="2" applyNumberFormat="1" applyFont="1" applyFill="1" applyBorder="1" applyAlignment="1">
      <alignment horizontal="center" vertical="center"/>
    </xf>
    <xf numFmtId="10" fontId="8" fillId="3" borderId="49" xfId="2" applyNumberFormat="1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wrapText="1"/>
    </xf>
    <xf numFmtId="0" fontId="12" fillId="2" borderId="64" xfId="0" applyFont="1" applyFill="1" applyBorder="1" applyAlignment="1">
      <alignment horizontal="center" wrapText="1"/>
    </xf>
    <xf numFmtId="0" fontId="12" fillId="2" borderId="65" xfId="0" applyFont="1" applyFill="1" applyBorder="1" applyAlignment="1">
      <alignment horizontal="center" wrapText="1"/>
    </xf>
    <xf numFmtId="10" fontId="8" fillId="0" borderId="60" xfId="2" applyNumberFormat="1" applyFont="1" applyFill="1" applyBorder="1" applyAlignment="1">
      <alignment horizontal="center" vertical="center"/>
    </xf>
    <xf numFmtId="10" fontId="8" fillId="0" borderId="55" xfId="2" applyNumberFormat="1" applyFont="1" applyFill="1" applyBorder="1" applyAlignment="1">
      <alignment horizontal="center" vertical="center"/>
    </xf>
    <xf numFmtId="49" fontId="11" fillId="2" borderId="67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  <xf numFmtId="49" fontId="11" fillId="2" borderId="76" xfId="0" applyNumberFormat="1" applyFont="1" applyFill="1" applyBorder="1" applyAlignment="1">
      <alignment horizontal="center" vertical="center"/>
    </xf>
    <xf numFmtId="2" fontId="5" fillId="0" borderId="0" xfId="5" applyNumberFormat="1" applyFont="1" applyAlignment="1">
      <alignment horizontal="center"/>
    </xf>
    <xf numFmtId="166" fontId="8" fillId="3" borderId="71" xfId="2" applyNumberFormat="1" applyFont="1" applyFill="1" applyBorder="1" applyAlignment="1">
      <alignment horizontal="center" vertical="center"/>
    </xf>
    <xf numFmtId="166" fontId="8" fillId="0" borderId="72" xfId="2" applyNumberFormat="1" applyFont="1" applyFill="1" applyBorder="1" applyAlignment="1">
      <alignment horizontal="center" vertical="center"/>
    </xf>
    <xf numFmtId="166" fontId="8" fillId="3" borderId="72" xfId="2" applyNumberFormat="1" applyFont="1" applyFill="1" applyBorder="1" applyAlignment="1">
      <alignment horizontal="center" vertical="center"/>
    </xf>
    <xf numFmtId="166" fontId="15" fillId="3" borderId="72" xfId="2" applyNumberFormat="1" applyFont="1" applyFill="1" applyBorder="1" applyAlignment="1">
      <alignment horizontal="center" vertical="center"/>
    </xf>
    <xf numFmtId="166" fontId="15" fillId="0" borderId="72" xfId="2" applyNumberFormat="1" applyFont="1" applyFill="1" applyBorder="1" applyAlignment="1">
      <alignment horizontal="center" vertical="center"/>
    </xf>
    <xf numFmtId="166" fontId="15" fillId="0" borderId="73" xfId="2" applyNumberFormat="1" applyFont="1" applyFill="1" applyBorder="1" applyAlignment="1">
      <alignment horizontal="center" vertical="center"/>
    </xf>
    <xf numFmtId="164" fontId="8" fillId="3" borderId="47" xfId="1" applyNumberFormat="1" applyFont="1" applyFill="1" applyBorder="1" applyAlignment="1">
      <alignment horizontal="center" vertical="center"/>
    </xf>
    <xf numFmtId="164" fontId="8" fillId="3" borderId="70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11" xfId="1" applyNumberFormat="1" applyFont="1" applyFill="1" applyBorder="1" applyAlignment="1">
      <alignment horizontal="center" vertical="center"/>
    </xf>
    <xf numFmtId="164" fontId="8" fillId="3" borderId="5" xfId="1" applyNumberFormat="1" applyFont="1" applyFill="1" applyBorder="1" applyAlignment="1">
      <alignment horizontal="center" vertical="center"/>
    </xf>
    <xf numFmtId="164" fontId="8" fillId="3" borderId="11" xfId="1" applyNumberFormat="1" applyFont="1" applyFill="1" applyBorder="1" applyAlignment="1">
      <alignment horizontal="center" vertical="center"/>
    </xf>
    <xf numFmtId="164" fontId="15" fillId="3" borderId="5" xfId="1" applyNumberFormat="1" applyFont="1" applyFill="1" applyBorder="1" applyAlignment="1">
      <alignment horizontal="center" vertical="center"/>
    </xf>
    <xf numFmtId="164" fontId="15" fillId="3" borderId="11" xfId="1" applyNumberFormat="1" applyFont="1" applyFill="1" applyBorder="1" applyAlignment="1">
      <alignment horizontal="center" vertical="center"/>
    </xf>
    <xf numFmtId="164" fontId="15" fillId="0" borderId="5" xfId="1" applyNumberFormat="1" applyFont="1" applyFill="1" applyBorder="1" applyAlignment="1">
      <alignment horizontal="center" vertical="center"/>
    </xf>
    <xf numFmtId="164" fontId="8" fillId="5" borderId="5" xfId="1" applyNumberFormat="1" applyFont="1" applyFill="1" applyBorder="1" applyAlignment="1">
      <alignment horizontal="center" vertical="center"/>
    </xf>
    <xf numFmtId="167" fontId="5" fillId="0" borderId="0" xfId="5" applyNumberFormat="1" applyFont="1" applyAlignment="1">
      <alignment horizontal="center"/>
    </xf>
    <xf numFmtId="167" fontId="5" fillId="5" borderId="0" xfId="5" applyNumberFormat="1" applyFont="1" applyFill="1" applyAlignment="1">
      <alignment horizontal="center"/>
    </xf>
    <xf numFmtId="167" fontId="34" fillId="5" borderId="0" xfId="5" applyNumberFormat="1" applyFont="1" applyFill="1" applyAlignment="1">
      <alignment horizontal="center"/>
    </xf>
    <xf numFmtId="167" fontId="34" fillId="0" borderId="0" xfId="5" applyNumberFormat="1" applyFont="1" applyAlignment="1">
      <alignment horizontal="center"/>
    </xf>
  </cellXfs>
  <cellStyles count="7">
    <cellStyle name="Hipervínculo" xfId="4" builtinId="8"/>
    <cellStyle name="Millares" xfId="5" builtinId="3"/>
    <cellStyle name="Millares 11 3 2" xfId="3"/>
    <cellStyle name="Millares 3" xfId="6"/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8B133"/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M1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6123621249691307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Datos_Macro!$C$9</c:f>
              <c:strCache>
                <c:ptCount val="1"/>
                <c:pt idx="0">
                  <c:v>Efectivo / M1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7"/>
              <c:layout>
                <c:manualLayout>
                  <c:x val="0"/>
                  <c:y val="-4.428045995891950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5E-4472-B4FF-F8A2E0DC71A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(Datos_Macro!$B$42:$B$49,Datos_Macro!$B$50:$B$89,Datos_Macro!$B$90:$B$129,Datos_Macro!$B$130:$B$141)</c:f>
              <c:numCache>
                <c:formatCode>mmm\-yy</c:formatCode>
                <c:ptCount val="100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  <c:pt idx="98">
                  <c:v>42979</c:v>
                </c:pt>
                <c:pt idx="99">
                  <c:v>43070</c:v>
                </c:pt>
              </c:numCache>
            </c:numRef>
          </c:cat>
          <c:val>
            <c:numRef>
              <c:f>(Datos_Macro!$C$42:$C$49,Datos_Macro!$C$50:$C$89,Datos_Macro!$C$90:$C$129,Datos_Macro!$C$130:$C$141)</c:f>
              <c:numCache>
                <c:formatCode>0.00%</c:formatCode>
                <c:ptCount val="100"/>
                <c:pt idx="0">
                  <c:v>0.31812571811755247</c:v>
                </c:pt>
                <c:pt idx="1">
                  <c:v>0.31636923610690754</c:v>
                </c:pt>
                <c:pt idx="2">
                  <c:v>0.31212011541545026</c:v>
                </c:pt>
                <c:pt idx="3">
                  <c:v>0.30868709624771634</c:v>
                </c:pt>
                <c:pt idx="4">
                  <c:v>0.30450952376591817</c:v>
                </c:pt>
                <c:pt idx="5">
                  <c:v>0.30605844556581963</c:v>
                </c:pt>
                <c:pt idx="6">
                  <c:v>0.30764664258862184</c:v>
                </c:pt>
                <c:pt idx="7">
                  <c:v>0.31457537387529394</c:v>
                </c:pt>
                <c:pt idx="8">
                  <c:v>0.31814079155288583</c:v>
                </c:pt>
                <c:pt idx="9">
                  <c:v>0.32609859721150125</c:v>
                </c:pt>
                <c:pt idx="10">
                  <c:v>0.33402832925062581</c:v>
                </c:pt>
                <c:pt idx="11">
                  <c:v>0.33974033323264841</c:v>
                </c:pt>
                <c:pt idx="12">
                  <c:v>0.34749406969546842</c:v>
                </c:pt>
                <c:pt idx="13">
                  <c:v>0.34768410415345419</c:v>
                </c:pt>
                <c:pt idx="14">
                  <c:v>0.35041128498066199</c:v>
                </c:pt>
                <c:pt idx="15">
                  <c:v>0.35037489433202912</c:v>
                </c:pt>
                <c:pt idx="16">
                  <c:v>0.35162828783142946</c:v>
                </c:pt>
                <c:pt idx="17">
                  <c:v>0.35521863543751614</c:v>
                </c:pt>
                <c:pt idx="18">
                  <c:v>0.35685364903664396</c:v>
                </c:pt>
                <c:pt idx="19">
                  <c:v>0.36007618867034563</c:v>
                </c:pt>
                <c:pt idx="20">
                  <c:v>0.36365571410588826</c:v>
                </c:pt>
                <c:pt idx="21">
                  <c:v>0.37108274245515777</c:v>
                </c:pt>
                <c:pt idx="22">
                  <c:v>0.37974069670402594</c:v>
                </c:pt>
                <c:pt idx="23">
                  <c:v>0.39278495072320596</c:v>
                </c:pt>
                <c:pt idx="24">
                  <c:v>0.40828184342866264</c:v>
                </c:pt>
                <c:pt idx="25">
                  <c:v>0.42354212603309221</c:v>
                </c:pt>
                <c:pt idx="26">
                  <c:v>0.43973617991788533</c:v>
                </c:pt>
                <c:pt idx="27">
                  <c:v>0.45195992206893831</c:v>
                </c:pt>
                <c:pt idx="28">
                  <c:v>0.44656234980008591</c:v>
                </c:pt>
                <c:pt idx="29">
                  <c:v>0.44050878905445595</c:v>
                </c:pt>
                <c:pt idx="30">
                  <c:v>0.43466872736169537</c:v>
                </c:pt>
                <c:pt idx="31">
                  <c:v>0.42946605409933081</c:v>
                </c:pt>
                <c:pt idx="32">
                  <c:v>0.44146979303025069</c:v>
                </c:pt>
                <c:pt idx="33">
                  <c:v>0.44968813364435312</c:v>
                </c:pt>
                <c:pt idx="34">
                  <c:v>0.45709297428746792</c:v>
                </c:pt>
                <c:pt idx="35">
                  <c:v>0.46300106860858764</c:v>
                </c:pt>
                <c:pt idx="36">
                  <c:v>0.46654415851819486</c:v>
                </c:pt>
                <c:pt idx="37">
                  <c:v>0.46546666461045072</c:v>
                </c:pt>
                <c:pt idx="38">
                  <c:v>0.46778577699977003</c:v>
                </c:pt>
                <c:pt idx="39">
                  <c:v>0.47016516961226307</c:v>
                </c:pt>
                <c:pt idx="40">
                  <c:v>0.46822975614665496</c:v>
                </c:pt>
                <c:pt idx="41">
                  <c:v>0.47182161423850683</c:v>
                </c:pt>
                <c:pt idx="42">
                  <c:v>0.47084299064577939</c:v>
                </c:pt>
                <c:pt idx="43">
                  <c:v>0.47284882343730422</c:v>
                </c:pt>
                <c:pt idx="44">
                  <c:v>0.47587887582922617</c:v>
                </c:pt>
                <c:pt idx="45">
                  <c:v>0.47967076666076902</c:v>
                </c:pt>
                <c:pt idx="46">
                  <c:v>0.48292201675463814</c:v>
                </c:pt>
                <c:pt idx="47">
                  <c:v>0.48303197030613754</c:v>
                </c:pt>
                <c:pt idx="48">
                  <c:v>0.48308118757070867</c:v>
                </c:pt>
                <c:pt idx="49">
                  <c:v>0.48104405350595403</c:v>
                </c:pt>
                <c:pt idx="50">
                  <c:v>0.48261865761079864</c:v>
                </c:pt>
                <c:pt idx="51">
                  <c:v>0.48336983128292554</c:v>
                </c:pt>
                <c:pt idx="52">
                  <c:v>0.48571934457939531</c:v>
                </c:pt>
                <c:pt idx="53">
                  <c:v>0.49088491442813326</c:v>
                </c:pt>
                <c:pt idx="54">
                  <c:v>0.49492650874113936</c:v>
                </c:pt>
                <c:pt idx="55">
                  <c:v>0.49945764669524212</c:v>
                </c:pt>
                <c:pt idx="56">
                  <c:v>0.5024185431960565</c:v>
                </c:pt>
                <c:pt idx="57">
                  <c:v>0.50129928727094608</c:v>
                </c:pt>
                <c:pt idx="58">
                  <c:v>0.49952600772182137</c:v>
                </c:pt>
                <c:pt idx="59">
                  <c:v>0.49852441648752388</c:v>
                </c:pt>
                <c:pt idx="60">
                  <c:v>0.49954879748496755</c:v>
                </c:pt>
                <c:pt idx="61">
                  <c:v>0.49979640973394823</c:v>
                </c:pt>
                <c:pt idx="62">
                  <c:v>0.49935017445406749</c:v>
                </c:pt>
                <c:pt idx="63">
                  <c:v>0.50013178530456248</c:v>
                </c:pt>
                <c:pt idx="64">
                  <c:v>0.49972350456304621</c:v>
                </c:pt>
                <c:pt idx="65">
                  <c:v>0.49980315935898029</c:v>
                </c:pt>
                <c:pt idx="66">
                  <c:v>0.49853075718433759</c:v>
                </c:pt>
                <c:pt idx="67">
                  <c:v>0.49333418126639983</c:v>
                </c:pt>
                <c:pt idx="68">
                  <c:v>0.48768751262778659</c:v>
                </c:pt>
                <c:pt idx="69">
                  <c:v>0.4838103455618602</c:v>
                </c:pt>
                <c:pt idx="70">
                  <c:v>0.48038617732750338</c:v>
                </c:pt>
                <c:pt idx="71">
                  <c:v>0.47814408362126598</c:v>
                </c:pt>
                <c:pt idx="72">
                  <c:v>0.47664510313659342</c:v>
                </c:pt>
                <c:pt idx="73">
                  <c:v>0.47455583568051068</c:v>
                </c:pt>
                <c:pt idx="74">
                  <c:v>0.47326460505055817</c:v>
                </c:pt>
                <c:pt idx="75">
                  <c:v>0.47386796432964456</c:v>
                </c:pt>
                <c:pt idx="76">
                  <c:v>0.47645722556803982</c:v>
                </c:pt>
                <c:pt idx="77">
                  <c:v>0.47599007640130775</c:v>
                </c:pt>
                <c:pt idx="78">
                  <c:v>0.47537286045490196</c:v>
                </c:pt>
                <c:pt idx="79">
                  <c:v>0.47470214833955177</c:v>
                </c:pt>
                <c:pt idx="80">
                  <c:v>0.4719670002434897</c:v>
                </c:pt>
                <c:pt idx="81">
                  <c:v>0.46727067321273974</c:v>
                </c:pt>
                <c:pt idx="82">
                  <c:v>0.46382663974553173</c:v>
                </c:pt>
                <c:pt idx="83">
                  <c:v>0.46148308491157169</c:v>
                </c:pt>
                <c:pt idx="84">
                  <c:v>0.45706373228981262</c:v>
                </c:pt>
                <c:pt idx="85">
                  <c:v>0.45791917027088425</c:v>
                </c:pt>
                <c:pt idx="86">
                  <c:v>0.45835431964792472</c:v>
                </c:pt>
                <c:pt idx="87">
                  <c:v>0.46033085332533813</c:v>
                </c:pt>
                <c:pt idx="88">
                  <c:v>0.46503152729942776</c:v>
                </c:pt>
                <c:pt idx="89">
                  <c:v>0.47179406476694324</c:v>
                </c:pt>
                <c:pt idx="90">
                  <c:v>0.48206577526344274</c:v>
                </c:pt>
                <c:pt idx="91">
                  <c:v>0.49199999999999999</c:v>
                </c:pt>
                <c:pt idx="92">
                  <c:v>0.50292159884558318</c:v>
                </c:pt>
                <c:pt idx="93">
                  <c:v>0.51256234039497384</c:v>
                </c:pt>
                <c:pt idx="94">
                  <c:v>0.51975739468511839</c:v>
                </c:pt>
                <c:pt idx="95">
                  <c:v>0.52606122956592249</c:v>
                </c:pt>
                <c:pt idx="96">
                  <c:v>0.52719200279886302</c:v>
                </c:pt>
                <c:pt idx="97">
                  <c:v>0.52846800678654871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C7-4218-A5D0-2AA908C90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141312"/>
        <c:axId val="99265920"/>
      </c:lineChart>
      <c:dateAx>
        <c:axId val="98141312"/>
        <c:scaling>
          <c:orientation val="minMax"/>
          <c:max val="42887"/>
          <c:min val="34486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99265920"/>
        <c:crosses val="autoZero"/>
        <c:auto val="1"/>
        <c:lblOffset val="100"/>
        <c:baseTimeUnit val="months"/>
        <c:majorUnit val="12"/>
        <c:majorTimeUnit val="months"/>
      </c:dateAx>
      <c:valAx>
        <c:axId val="99265920"/>
        <c:scaling>
          <c:orientation val="minMax"/>
          <c:min val="0.25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981413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800" b="1" i="0" baseline="0">
                <a:latin typeface="Helvetica" pitchFamily="34" charset="0"/>
                <a:cs typeface="Helvetica" pitchFamily="34" charset="0"/>
              </a:rPr>
              <a:t>Colombia</a:t>
            </a:r>
          </a:p>
          <a:p>
            <a:pPr>
              <a:defRPr/>
            </a:pPr>
            <a:r>
              <a:rPr lang="es-CO" sz="1050" b="1" i="0" baseline="0">
                <a:latin typeface="Helvetica" pitchFamily="34" charset="0"/>
                <a:cs typeface="Helvetica" pitchFamily="34" charset="0"/>
              </a:rPr>
              <a:t>IMPUESTOS NACIONALES</a:t>
            </a:r>
            <a:endParaRPr lang="es-CO" sz="1050">
              <a:latin typeface="Helvetica" pitchFamily="34" charset="0"/>
              <a:cs typeface="Helvetica" pitchFamily="34" charset="0"/>
            </a:endParaRPr>
          </a:p>
          <a:p>
            <a:pPr>
              <a:defRPr/>
            </a:pPr>
            <a:r>
              <a:rPr lang="en-US" sz="1000" b="1" i="0" baseline="0">
                <a:latin typeface="Helvetica" pitchFamily="34" charset="0"/>
                <a:cs typeface="Helvetica" pitchFamily="34" charset="0"/>
              </a:rPr>
              <a:t>Doble código de barras / Total Documentos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492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Datos_RP!$B$49</c:f>
              <c:strCache>
                <c:ptCount val="1"/>
                <c:pt idx="0">
                  <c:v>Participación recaudo electrónico en el total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(Datos_RP!$C$44:$I$44,Datos_RP!$J$44)</c:f>
              <c:numCache>
                <c:formatCode>[$-C0A]mmm\-yy;@</c:formatCode>
                <c:ptCount val="8"/>
                <c:pt idx="0">
                  <c:v>40513</c:v>
                </c:pt>
                <c:pt idx="1">
                  <c:v>40878</c:v>
                </c:pt>
                <c:pt idx="2">
                  <c:v>41244</c:v>
                </c:pt>
                <c:pt idx="3">
                  <c:v>41609</c:v>
                </c:pt>
                <c:pt idx="4">
                  <c:v>41974</c:v>
                </c:pt>
                <c:pt idx="5">
                  <c:v>42339</c:v>
                </c:pt>
                <c:pt idx="6">
                  <c:v>42705</c:v>
                </c:pt>
                <c:pt idx="7">
                  <c:v>42917</c:v>
                </c:pt>
              </c:numCache>
            </c:numRef>
          </c:cat>
          <c:val>
            <c:numRef>
              <c:f>(Datos_RP!$C$49,Datos_RP!$D$49,Datos_RP!$E$49,Datos_RP!$F$49,Datos_RP!$G$49,Datos_RP!$H$49,Datos_RP!$I$49,Datos_RP!$J$49)</c:f>
              <c:numCache>
                <c:formatCode>0.00%</c:formatCode>
                <c:ptCount val="8"/>
                <c:pt idx="0">
                  <c:v>1.3638099182258652E-2</c:v>
                </c:pt>
                <c:pt idx="1">
                  <c:v>2.2332143860339403E-2</c:v>
                </c:pt>
                <c:pt idx="2">
                  <c:v>5.5107601149263462E-2</c:v>
                </c:pt>
                <c:pt idx="3">
                  <c:v>0.12302766945852477</c:v>
                </c:pt>
                <c:pt idx="4">
                  <c:v>0.18669567662725886</c:v>
                </c:pt>
                <c:pt idx="5">
                  <c:v>0.22414270793812019</c:v>
                </c:pt>
                <c:pt idx="6">
                  <c:v>0.28998828207409583</c:v>
                </c:pt>
                <c:pt idx="7">
                  <c:v>0.13749379451385579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A-4EA4-8432-4E497D01E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6819712"/>
        <c:axId val="36821248"/>
      </c:barChart>
      <c:catAx>
        <c:axId val="36819712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crossAx val="36821248"/>
        <c:crosses val="autoZero"/>
        <c:auto val="0"/>
        <c:lblAlgn val="ctr"/>
        <c:lblOffset val="100"/>
        <c:noMultiLvlLbl val="1"/>
      </c:catAx>
      <c:valAx>
        <c:axId val="36821248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8197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800"/>
              <a:t>Colombia</a:t>
            </a:r>
            <a:endParaRPr lang="en-US" sz="1050"/>
          </a:p>
          <a:p>
            <a:pPr>
              <a:defRPr sz="1050"/>
            </a:pPr>
            <a:r>
              <a:rPr lang="en-US" sz="1050"/>
              <a:t>IMPUESTOS NACIONALES</a:t>
            </a:r>
          </a:p>
          <a:p>
            <a:pPr>
              <a:defRPr sz="1050"/>
            </a:pPr>
            <a:r>
              <a:rPr lang="en-US" sz="900"/>
              <a:t>Recaudo electrónico</a:t>
            </a:r>
            <a:r>
              <a:rPr lang="en-US" sz="900" baseline="0"/>
              <a:t> / Total Recaudo</a:t>
            </a:r>
            <a:endParaRPr lang="en-US" sz="9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438727058928595E-2"/>
          <c:y val="0.18318842066565783"/>
          <c:w val="0.86708411448568934"/>
          <c:h val="0.64391540248200652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dPt>
            <c:idx val="12"/>
            <c:bubble3D val="0"/>
            <c:spPr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5A3-4B14-8801-B8D4A1E8200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3-05A3-4B14-8801-B8D4A1E8200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5-05A3-4B14-8801-B8D4A1E8200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6-59C1-4139-9A0E-7BDF7FF4EC71}"/>
              </c:ext>
            </c:extLst>
          </c:dPt>
          <c:dPt>
            <c:idx val="24"/>
            <c:marker/>
            <c:bubble3D val="0"/>
            <c:spPr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9C1-4139-9A0E-7BDF7FF4EC71}"/>
              </c:ext>
            </c:extLst>
          </c:dPt>
          <c:dPt>
            <c:idx val="25"/>
            <c:bubble3D val="0"/>
            <c:spPr>
              <a:ln>
                <a:solidFill>
                  <a:srgbClr val="FFC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59C1-4139-9A0E-7BDF7FF4EC71}"/>
              </c:ext>
            </c:extLst>
          </c:dPt>
          <c:dPt>
            <c:idx val="26"/>
            <c:bubble3D val="0"/>
            <c:spPr>
              <a:ln>
                <a:solidFill>
                  <a:srgbClr val="FFC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9C1-4139-9A0E-7BDF7FF4EC71}"/>
              </c:ext>
            </c:extLst>
          </c:dPt>
          <c:cat>
            <c:numRef>
              <c:f>(Datos_RP!$B$59:$B$66,Datos_RP!$B$68:$B$79,Datos_RP!$B$81:$B$87)</c:f>
              <c:numCache>
                <c:formatCode>mmm\-yy</c:formatCode>
                <c:ptCount val="27"/>
                <c:pt idx="0">
                  <c:v>42125</c:v>
                </c:pt>
                <c:pt idx="1">
                  <c:v>42156</c:v>
                </c:pt>
                <c:pt idx="2">
                  <c:v>42186</c:v>
                </c:pt>
                <c:pt idx="3">
                  <c:v>42217</c:v>
                </c:pt>
                <c:pt idx="4">
                  <c:v>42248</c:v>
                </c:pt>
                <c:pt idx="5">
                  <c:v>42278</c:v>
                </c:pt>
                <c:pt idx="6">
                  <c:v>42309</c:v>
                </c:pt>
                <c:pt idx="7">
                  <c:v>42339</c:v>
                </c:pt>
                <c:pt idx="8">
                  <c:v>42370</c:v>
                </c:pt>
                <c:pt idx="9">
                  <c:v>42401</c:v>
                </c:pt>
                <c:pt idx="10">
                  <c:v>42430</c:v>
                </c:pt>
                <c:pt idx="11">
                  <c:v>42461</c:v>
                </c:pt>
                <c:pt idx="12">
                  <c:v>42491</c:v>
                </c:pt>
                <c:pt idx="13">
                  <c:v>42522</c:v>
                </c:pt>
                <c:pt idx="14">
                  <c:v>42552</c:v>
                </c:pt>
                <c:pt idx="15">
                  <c:v>42583</c:v>
                </c:pt>
                <c:pt idx="16">
                  <c:v>42614</c:v>
                </c:pt>
                <c:pt idx="17">
                  <c:v>42644</c:v>
                </c:pt>
                <c:pt idx="18">
                  <c:v>42675</c:v>
                </c:pt>
                <c:pt idx="19">
                  <c:v>42705</c:v>
                </c:pt>
                <c:pt idx="20">
                  <c:v>42736</c:v>
                </c:pt>
                <c:pt idx="21">
                  <c:v>42767</c:v>
                </c:pt>
                <c:pt idx="22">
                  <c:v>42795</c:v>
                </c:pt>
                <c:pt idx="23">
                  <c:v>42826</c:v>
                </c:pt>
                <c:pt idx="24">
                  <c:v>42856</c:v>
                </c:pt>
                <c:pt idx="25">
                  <c:v>42887</c:v>
                </c:pt>
                <c:pt idx="26">
                  <c:v>42917</c:v>
                </c:pt>
              </c:numCache>
            </c:numRef>
          </c:cat>
          <c:val>
            <c:numRef>
              <c:f>(Datos_RP!$F$81,Datos_RP!$F$55:$F$66,Datos_RP!$F$68:$F$79,Datos_RP!$F$81:$F$88)</c:f>
              <c:numCache>
                <c:formatCode>0.000</c:formatCode>
                <c:ptCount val="33"/>
                <c:pt idx="0">
                  <c:v>0.28799999999999998</c:v>
                </c:pt>
                <c:pt idx="1">
                  <c:v>0.316</c:v>
                </c:pt>
                <c:pt idx="2">
                  <c:v>0.316</c:v>
                </c:pt>
                <c:pt idx="3">
                  <c:v>0.316</c:v>
                </c:pt>
                <c:pt idx="4">
                  <c:v>0.316</c:v>
                </c:pt>
                <c:pt idx="5">
                  <c:v>0.31595879418572537</c:v>
                </c:pt>
                <c:pt idx="6">
                  <c:v>0.31595879418572537</c:v>
                </c:pt>
                <c:pt idx="7">
                  <c:v>0.31595879418572537</c:v>
                </c:pt>
                <c:pt idx="8">
                  <c:v>0.31595879418572537</c:v>
                </c:pt>
                <c:pt idx="9">
                  <c:v>0.31595879418572537</c:v>
                </c:pt>
                <c:pt idx="10">
                  <c:v>0.31595879418572537</c:v>
                </c:pt>
                <c:pt idx="11">
                  <c:v>0.31595879418572537</c:v>
                </c:pt>
                <c:pt idx="12">
                  <c:v>0.31595879418572537</c:v>
                </c:pt>
                <c:pt idx="13">
                  <c:v>0.28699999999999998</c:v>
                </c:pt>
                <c:pt idx="14">
                  <c:v>0.28699999999999998</c:v>
                </c:pt>
                <c:pt idx="15">
                  <c:v>0.28699999999999998</c:v>
                </c:pt>
                <c:pt idx="16">
                  <c:v>0.28699999999999998</c:v>
                </c:pt>
                <c:pt idx="17">
                  <c:v>0.28699999999999998</c:v>
                </c:pt>
                <c:pt idx="18">
                  <c:v>0.28699999999999998</c:v>
                </c:pt>
                <c:pt idx="19">
                  <c:v>0.28699999999999998</c:v>
                </c:pt>
                <c:pt idx="20">
                  <c:v>0.28699999999999998</c:v>
                </c:pt>
                <c:pt idx="21">
                  <c:v>0.28699999999999998</c:v>
                </c:pt>
                <c:pt idx="22">
                  <c:v>0.28699999999999998</c:v>
                </c:pt>
                <c:pt idx="23">
                  <c:v>0.28699999999999998</c:v>
                </c:pt>
                <c:pt idx="24">
                  <c:v>0.28699999999999998</c:v>
                </c:pt>
                <c:pt idx="25">
                  <c:v>0.28799999999999998</c:v>
                </c:pt>
                <c:pt idx="26">
                  <c:v>0.28799999999999998</c:v>
                </c:pt>
                <c:pt idx="27">
                  <c:v>0.28799999999999998</c:v>
                </c:pt>
                <c:pt idx="28">
                  <c:v>0.28799999999999998</c:v>
                </c:pt>
                <c:pt idx="29">
                  <c:v>0.28799999999999998</c:v>
                </c:pt>
                <c:pt idx="30">
                  <c:v>0.28799999999999998</c:v>
                </c:pt>
                <c:pt idx="31">
                  <c:v>0.28799999999999998</c:v>
                </c:pt>
                <c:pt idx="32">
                  <c:v>0.28799999999999998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A3-4B14-8801-B8D4A1E82000}"/>
            </c:ext>
          </c:extLst>
        </c:ser>
        <c:ser>
          <c:idx val="0"/>
          <c:order val="1"/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(Datos_RP!$B$59:$B$66,Datos_RP!$B$68:$B$79,Datos_RP!$B$81:$B$87)</c:f>
              <c:numCache>
                <c:formatCode>mmm\-yy</c:formatCode>
                <c:ptCount val="27"/>
                <c:pt idx="0">
                  <c:v>42125</c:v>
                </c:pt>
                <c:pt idx="1">
                  <c:v>42156</c:v>
                </c:pt>
                <c:pt idx="2">
                  <c:v>42186</c:v>
                </c:pt>
                <c:pt idx="3">
                  <c:v>42217</c:v>
                </c:pt>
                <c:pt idx="4">
                  <c:v>42248</c:v>
                </c:pt>
                <c:pt idx="5">
                  <c:v>42278</c:v>
                </c:pt>
                <c:pt idx="6">
                  <c:v>42309</c:v>
                </c:pt>
                <c:pt idx="7">
                  <c:v>42339</c:v>
                </c:pt>
                <c:pt idx="8">
                  <c:v>42370</c:v>
                </c:pt>
                <c:pt idx="9">
                  <c:v>42401</c:v>
                </c:pt>
                <c:pt idx="10">
                  <c:v>42430</c:v>
                </c:pt>
                <c:pt idx="11">
                  <c:v>42461</c:v>
                </c:pt>
                <c:pt idx="12">
                  <c:v>42491</c:v>
                </c:pt>
                <c:pt idx="13">
                  <c:v>42522</c:v>
                </c:pt>
                <c:pt idx="14">
                  <c:v>42552</c:v>
                </c:pt>
                <c:pt idx="15">
                  <c:v>42583</c:v>
                </c:pt>
                <c:pt idx="16">
                  <c:v>42614</c:v>
                </c:pt>
                <c:pt idx="17">
                  <c:v>42644</c:v>
                </c:pt>
                <c:pt idx="18">
                  <c:v>42675</c:v>
                </c:pt>
                <c:pt idx="19">
                  <c:v>42705</c:v>
                </c:pt>
                <c:pt idx="20">
                  <c:v>42736</c:v>
                </c:pt>
                <c:pt idx="21">
                  <c:v>42767</c:v>
                </c:pt>
                <c:pt idx="22">
                  <c:v>42795</c:v>
                </c:pt>
                <c:pt idx="23">
                  <c:v>42826</c:v>
                </c:pt>
                <c:pt idx="24">
                  <c:v>42856</c:v>
                </c:pt>
                <c:pt idx="25">
                  <c:v>42887</c:v>
                </c:pt>
                <c:pt idx="26">
                  <c:v>42917</c:v>
                </c:pt>
              </c:numCache>
            </c:numRef>
          </c:cat>
          <c:val>
            <c:numRef>
              <c:f>(Datos_RP!$E$55:$E$66,Datos_RP!$E$68:$E$79,Datos_RP!$E$81:$E$87)</c:f>
              <c:numCache>
                <c:formatCode>0.0%</c:formatCode>
                <c:ptCount val="31"/>
                <c:pt idx="0">
                  <c:v>0.3019407571263576</c:v>
                </c:pt>
                <c:pt idx="1">
                  <c:v>0.28264419264768492</c:v>
                </c:pt>
                <c:pt idx="2">
                  <c:v>0.33219529896905997</c:v>
                </c:pt>
                <c:pt idx="3">
                  <c:v>0.27186591626206141</c:v>
                </c:pt>
                <c:pt idx="4">
                  <c:v>0.3185446078668519</c:v>
                </c:pt>
                <c:pt idx="5">
                  <c:v>0.26978470633939894</c:v>
                </c:pt>
                <c:pt idx="6">
                  <c:v>0.35434296154875222</c:v>
                </c:pt>
                <c:pt idx="7">
                  <c:v>0.34920085427217973</c:v>
                </c:pt>
                <c:pt idx="8">
                  <c:v>0.31847068315139798</c:v>
                </c:pt>
                <c:pt idx="9">
                  <c:v>0.34352848258457669</c:v>
                </c:pt>
                <c:pt idx="10">
                  <c:v>0.35213330670039128</c:v>
                </c:pt>
                <c:pt idx="11">
                  <c:v>0.36460068022032976</c:v>
                </c:pt>
                <c:pt idx="12">
                  <c:v>0.30629317675372442</c:v>
                </c:pt>
                <c:pt idx="13">
                  <c:v>0.2487562438694082</c:v>
                </c:pt>
                <c:pt idx="14">
                  <c:v>0.30449453359245565</c:v>
                </c:pt>
                <c:pt idx="15">
                  <c:v>0.26795235431784359</c:v>
                </c:pt>
                <c:pt idx="16">
                  <c:v>0.31243981239212809</c:v>
                </c:pt>
                <c:pt idx="17">
                  <c:v>0.25063715848281298</c:v>
                </c:pt>
                <c:pt idx="18">
                  <c:v>0.31801149918479349</c:v>
                </c:pt>
                <c:pt idx="19">
                  <c:v>0.27046006630506841</c:v>
                </c:pt>
                <c:pt idx="20">
                  <c:v>0.28630597519370149</c:v>
                </c:pt>
                <c:pt idx="21">
                  <c:v>0.27067275491166537</c:v>
                </c:pt>
                <c:pt idx="22">
                  <c:v>0.30995770868408729</c:v>
                </c:pt>
                <c:pt idx="23">
                  <c:v>0.2819463970986586</c:v>
                </c:pt>
                <c:pt idx="24">
                  <c:v>0.3141455277450475</c:v>
                </c:pt>
                <c:pt idx="25">
                  <c:v>0.26254395556306664</c:v>
                </c:pt>
                <c:pt idx="26">
                  <c:v>0.33791213534233372</c:v>
                </c:pt>
                <c:pt idx="27">
                  <c:v>0.28934897721329783</c:v>
                </c:pt>
                <c:pt idx="28">
                  <c:v>0.31250427994008745</c:v>
                </c:pt>
                <c:pt idx="29">
                  <c:v>0.28002408575329335</c:v>
                </c:pt>
                <c:pt idx="30">
                  <c:v>0.20309176096867715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05A3-4B14-8801-B8D4A1E82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00864"/>
        <c:axId val="36902400"/>
      </c:lineChart>
      <c:dateAx>
        <c:axId val="369008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s-CO"/>
          </a:p>
        </c:txPr>
        <c:crossAx val="36902400"/>
        <c:crosses val="autoZero"/>
        <c:auto val="1"/>
        <c:lblOffset val="100"/>
        <c:baseTimeUnit val="months"/>
      </c:dateAx>
      <c:valAx>
        <c:axId val="36902400"/>
        <c:scaling>
          <c:orientation val="minMax"/>
          <c:max val="0.4"/>
          <c:min val="0.2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900864"/>
        <c:crosses val="autoZero"/>
        <c:crossBetween val="between"/>
        <c:majorUnit val="5.000000000000001E-2"/>
      </c:valAx>
    </c:plotArea>
    <c:plotVisOnly val="1"/>
    <c:dispBlanksAs val="gap"/>
    <c:showDLblsOverMax val="0"/>
  </c:chart>
  <c:txPr>
    <a:bodyPr/>
    <a:lstStyle/>
    <a:p>
      <a:pPr>
        <a:defRPr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TARJETA DE CRÉDITO</a:t>
            </a:r>
            <a:endParaRPr lang="en-US" baseline="0"/>
          </a:p>
          <a:p>
            <a:pPr>
              <a:defRPr/>
            </a:pPr>
            <a:r>
              <a:rPr lang="en-US" sz="1000" baseline="0"/>
              <a:t>Ticket Promedio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379177602799649"/>
          <c:y val="0.20631111111111142"/>
          <c:w val="0.77565266841644864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Datos_PE!$B$53</c:f>
              <c:strCache>
                <c:ptCount val="1"/>
                <c:pt idx="0">
                  <c:v>Compra Total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(Datos_PE!$C$48:$I$48,Datos_PE!$U$48,Datos_PE!$AB$48)</c:f>
              <c:strCache>
                <c:ptCount val="9"/>
                <c:pt idx="0">
                  <c:v>dic-09</c:v>
                </c:pt>
                <c:pt idx="1">
                  <c:v>dic-10</c:v>
                </c:pt>
                <c:pt idx="2">
                  <c:v>dic-11</c:v>
                </c:pt>
                <c:pt idx="3">
                  <c:v>dic-12</c:v>
                </c:pt>
                <c:pt idx="4">
                  <c:v>dic-13</c:v>
                </c:pt>
                <c:pt idx="5">
                  <c:v>dic-14</c:v>
                </c:pt>
                <c:pt idx="6">
                  <c:v>dic-15</c:v>
                </c:pt>
                <c:pt idx="7">
                  <c:v>dic-16</c:v>
                </c:pt>
                <c:pt idx="8">
                  <c:v>jul-17</c:v>
                </c:pt>
              </c:strCache>
            </c:strRef>
          </c:cat>
          <c:val>
            <c:numRef>
              <c:f>(Datos_PE!$C$53:$I$53,Datos_PE!$U$53,Datos_PE!$AB$53)</c:f>
              <c:numCache>
                <c:formatCode>_("$"\ * #,##0_);_("$"\ * \(#,##0\);_("$"\ * "-"??_);_(@_)</c:formatCode>
                <c:ptCount val="9"/>
                <c:pt idx="0">
                  <c:v>189019.66668703212</c:v>
                </c:pt>
                <c:pt idx="1">
                  <c:v>194262.84386689099</c:v>
                </c:pt>
                <c:pt idx="2">
                  <c:v>199613.85642706632</c:v>
                </c:pt>
                <c:pt idx="3">
                  <c:v>197810.71223281851</c:v>
                </c:pt>
                <c:pt idx="4">
                  <c:v>206384.37224450501</c:v>
                </c:pt>
                <c:pt idx="5">
                  <c:v>215207.19935789931</c:v>
                </c:pt>
                <c:pt idx="6">
                  <c:v>215995.80569333385</c:v>
                </c:pt>
                <c:pt idx="7">
                  <c:v>205893.14082999813</c:v>
                </c:pt>
                <c:pt idx="8">
                  <c:v>202003.54032433653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21-4A47-8537-1EE3F1D4B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6936704"/>
        <c:axId val="36938496"/>
      </c:barChart>
      <c:catAx>
        <c:axId val="3693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938496"/>
        <c:crosses val="autoZero"/>
        <c:auto val="1"/>
        <c:lblAlgn val="ctr"/>
        <c:lblOffset val="100"/>
        <c:noMultiLvlLbl val="0"/>
      </c:catAx>
      <c:valAx>
        <c:axId val="369384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($)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1958887139107611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9367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800" b="1" i="0" baseline="0"/>
              <a:t>Colombia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80" b="1" i="0" baseline="0"/>
              <a:t>TARJETA DE CRÉDITO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00"/>
              <a:t>Monto de compras / PIB consumo</a:t>
            </a:r>
            <a:r>
              <a:rPr lang="en-US" sz="1000" baseline="0"/>
              <a:t>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348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Datos_PE!$K$11</c:f>
              <c:strCache>
                <c:ptCount val="1"/>
                <c:pt idx="0">
                  <c:v>Monto Compra/PIB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Datos_PE!$F$12:$F$19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 formatCode="mmm\-yy">
                  <c:v>42887</c:v>
                </c:pt>
              </c:numCache>
            </c:numRef>
          </c:cat>
          <c:val>
            <c:numRef>
              <c:f>Datos_PE!$K$12:$K$19</c:f>
              <c:numCache>
                <c:formatCode>0.00%</c:formatCode>
                <c:ptCount val="8"/>
                <c:pt idx="0">
                  <c:v>7.5678410529300313E-2</c:v>
                </c:pt>
                <c:pt idx="1">
                  <c:v>8.4758027066371061E-2</c:v>
                </c:pt>
                <c:pt idx="2">
                  <c:v>9.5683013357996172E-2</c:v>
                </c:pt>
                <c:pt idx="3">
                  <c:v>0.10408313131063485</c:v>
                </c:pt>
                <c:pt idx="4">
                  <c:v>0.11201723747577161</c:v>
                </c:pt>
                <c:pt idx="5">
                  <c:v>0.12096545706242988</c:v>
                </c:pt>
                <c:pt idx="6">
                  <c:v>0.13431031258292264</c:v>
                </c:pt>
                <c:pt idx="7">
                  <c:v>0.273956061193941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8-45AF-91E6-B726695E6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7094528"/>
        <c:axId val="37096064"/>
      </c:barChart>
      <c:catAx>
        <c:axId val="3709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096064"/>
        <c:crosses val="autoZero"/>
        <c:auto val="1"/>
        <c:lblAlgn val="ctr"/>
        <c:lblOffset val="100"/>
        <c:noMultiLvlLbl val="0"/>
      </c:catAx>
      <c:valAx>
        <c:axId val="3709606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0945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="1" i="0" baseline="0">
                <a:latin typeface="Helvetica" pitchFamily="34" charset="0"/>
                <a:cs typeface="Helvetica" pitchFamily="34" charset="0"/>
              </a:rPr>
              <a:t>Colombia</a:t>
            </a:r>
          </a:p>
          <a:p>
            <a:pPr>
              <a:defRPr/>
            </a:pPr>
            <a:r>
              <a:rPr lang="en-US" sz="1050" b="1" i="0" baseline="0">
                <a:latin typeface="Helvetica" pitchFamily="34" charset="0"/>
                <a:cs typeface="Helvetica" pitchFamily="34" charset="0"/>
              </a:rPr>
              <a:t>TARJETA DE CRÉDITO</a:t>
            </a:r>
            <a:endParaRPr lang="es-CO" sz="1050">
              <a:latin typeface="Helvetica" pitchFamily="34" charset="0"/>
              <a:cs typeface="Helvetica" pitchFamily="34" charset="0"/>
            </a:endParaRPr>
          </a:p>
          <a:p>
            <a:pPr>
              <a:defRPr/>
            </a:pPr>
            <a:r>
              <a:rPr lang="en-US" sz="1000" b="1" i="0" baseline="0">
                <a:latin typeface="Helvetica" pitchFamily="34" charset="0"/>
                <a:cs typeface="Helvetica" pitchFamily="34" charset="0"/>
              </a:rPr>
              <a:t>Monto de avances / PIB consumo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404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Datos_PE!$K$22</c:f>
              <c:strCache>
                <c:ptCount val="1"/>
                <c:pt idx="0">
                  <c:v>Monto Avances/PIB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Datos_PE!$F$23:$F$30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 formatCode="mmm\-yy">
                  <c:v>42887</c:v>
                </c:pt>
              </c:numCache>
            </c:numRef>
          </c:cat>
          <c:val>
            <c:numRef>
              <c:f>Datos_PE!$K$23:$K$30</c:f>
              <c:numCache>
                <c:formatCode>0.00%</c:formatCode>
                <c:ptCount val="8"/>
                <c:pt idx="0">
                  <c:v>2.4109697197438926E-2</c:v>
                </c:pt>
                <c:pt idx="1">
                  <c:v>2.7523934815814204E-2</c:v>
                </c:pt>
                <c:pt idx="2">
                  <c:v>3.2323702025442262E-2</c:v>
                </c:pt>
                <c:pt idx="3">
                  <c:v>3.2470485162173886E-2</c:v>
                </c:pt>
                <c:pt idx="4">
                  <c:v>3.2255224680827768E-2</c:v>
                </c:pt>
                <c:pt idx="5">
                  <c:v>3.5307400409850954E-2</c:v>
                </c:pt>
                <c:pt idx="6">
                  <c:v>4.1758439618320833E-2</c:v>
                </c:pt>
                <c:pt idx="7">
                  <c:v>9.3692794418733127E-2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D-4531-96AC-56C59D578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7108352"/>
        <c:axId val="37122432"/>
      </c:barChart>
      <c:catAx>
        <c:axId val="3710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122432"/>
        <c:crosses val="autoZero"/>
        <c:auto val="1"/>
        <c:lblAlgn val="ctr"/>
        <c:lblOffset val="100"/>
        <c:noMultiLvlLbl val="0"/>
      </c:catAx>
      <c:valAx>
        <c:axId val="37122432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1083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TARJETA DE DÉBITO</a:t>
            </a:r>
            <a:endParaRPr lang="en-US" baseline="0"/>
          </a:p>
          <a:p>
            <a:pPr>
              <a:defRPr/>
            </a:pPr>
            <a:r>
              <a:rPr lang="en-US" sz="1000" baseline="0"/>
              <a:t>Ticket Promedio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910023171789719"/>
          <c:y val="0.20631111111111144"/>
          <c:w val="0.78681030979914135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Datos_PE!$B$97</c:f>
              <c:strCache>
                <c:ptCount val="1"/>
                <c:pt idx="0">
                  <c:v>Compra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(Datos_PE!$C$96:$I$96,Datos_PE!$U$96,Datos_PE!$AB$96)</c15:sqref>
                  </c15:fullRef>
                </c:ext>
              </c:extLst>
              <c:f>(Datos_PE!$D$96:$I$96,Datos_PE!$U$96,Datos_PE!$AB$96)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jul-17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(Datos_PE!$C$97:$I$97,Datos_PE!$U$97,Datos_PE!$AB$97)</c15:sqref>
                  </c15:fullRef>
                </c:ext>
              </c:extLst>
              <c:f>(Datos_PE!$D$97:$I$97,Datos_PE!$U$97,Datos_PE!$AB$97)</c:f>
              <c:numCache>
                <c:formatCode>_("$"\ * #,##0_);_("$"\ * \(#,##0\);_("$"\ * "-"??_);_(@_)</c:formatCode>
                <c:ptCount val="8"/>
                <c:pt idx="0">
                  <c:v>116022.80995429467</c:v>
                </c:pt>
                <c:pt idx="1">
                  <c:v>121302.37571481289</c:v>
                </c:pt>
                <c:pt idx="2">
                  <c:v>122425.66262183762</c:v>
                </c:pt>
                <c:pt idx="3">
                  <c:v>126626.16103846785</c:v>
                </c:pt>
                <c:pt idx="4">
                  <c:v>129584.95841004579</c:v>
                </c:pt>
                <c:pt idx="5">
                  <c:v>137405.76426792447</c:v>
                </c:pt>
                <c:pt idx="6">
                  <c:v>138350.41830873722</c:v>
                </c:pt>
                <c:pt idx="7">
                  <c:v>126245.38804388684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E-4481-BDB6-3FDBC6727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7142912"/>
        <c:axId val="37144448"/>
      </c:barChart>
      <c:catAx>
        <c:axId val="3714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144448"/>
        <c:crosses val="autoZero"/>
        <c:auto val="1"/>
        <c:lblAlgn val="ctr"/>
        <c:lblOffset val="100"/>
        <c:noMultiLvlLbl val="0"/>
      </c:catAx>
      <c:valAx>
        <c:axId val="371444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($)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1958887139107611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1429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800" b="1" i="0" baseline="0"/>
              <a:t>Colombia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80" b="1" i="0" baseline="0"/>
              <a:t>TARJETA DE DÉBITO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00"/>
              <a:t>Monto de compras / PIB consumo</a:t>
            </a:r>
            <a:r>
              <a:rPr lang="en-US" sz="1000" baseline="0"/>
              <a:t>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2090971546629709"/>
          <c:w val="0.86770291788840404"/>
          <c:h val="0.68009068723899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Datos_PE!$G$111</c:f>
              <c:strCache>
                <c:ptCount val="1"/>
                <c:pt idx="0">
                  <c:v>Monto Compra/PIB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Datos_PE!$B$112:$B$119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 formatCode="mmm\-yy">
                  <c:v>42887</c:v>
                </c:pt>
              </c:numCache>
            </c:numRef>
          </c:cat>
          <c:val>
            <c:numRef>
              <c:f>Datos_PE!$G$112:$G$119</c:f>
              <c:numCache>
                <c:formatCode>0.00%</c:formatCode>
                <c:ptCount val="8"/>
                <c:pt idx="0">
                  <c:v>4.4586545249301876E-2</c:v>
                </c:pt>
                <c:pt idx="1">
                  <c:v>5.1491712895897469E-2</c:v>
                </c:pt>
                <c:pt idx="2">
                  <c:v>5.9341436198157176E-2</c:v>
                </c:pt>
                <c:pt idx="3">
                  <c:v>6.9844133109772444E-2</c:v>
                </c:pt>
                <c:pt idx="4">
                  <c:v>7.7863725671445186E-2</c:v>
                </c:pt>
                <c:pt idx="5">
                  <c:v>8.8120818291644157E-2</c:v>
                </c:pt>
                <c:pt idx="6">
                  <c:v>9.9963160601928586E-2</c:v>
                </c:pt>
                <c:pt idx="7">
                  <c:v>0.20229602270838415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4-47D0-83D7-1606E2C17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7153024"/>
        <c:axId val="38498304"/>
      </c:barChart>
      <c:catAx>
        <c:axId val="3715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498304"/>
        <c:crosses val="autoZero"/>
        <c:auto val="1"/>
        <c:lblAlgn val="ctr"/>
        <c:lblOffset val="100"/>
        <c:noMultiLvlLbl val="0"/>
      </c:catAx>
      <c:valAx>
        <c:axId val="3849830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1530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="1" i="0" baseline="0">
                <a:latin typeface="Helvetica" pitchFamily="34" charset="0"/>
                <a:cs typeface="Helvetica" pitchFamily="34" charset="0"/>
              </a:rPr>
              <a:t>Colombia</a:t>
            </a:r>
          </a:p>
          <a:p>
            <a:pPr>
              <a:defRPr/>
            </a:pPr>
            <a:r>
              <a:rPr lang="en-US" sz="1050" b="1" i="0" baseline="0">
                <a:latin typeface="Helvetica" pitchFamily="34" charset="0"/>
                <a:cs typeface="Helvetica" pitchFamily="34" charset="0"/>
              </a:rPr>
              <a:t>TARJETA DE DÉBITO</a:t>
            </a:r>
            <a:endParaRPr lang="es-CO" sz="1050">
              <a:latin typeface="Helvetica" pitchFamily="34" charset="0"/>
              <a:cs typeface="Helvetica" pitchFamily="34" charset="0"/>
            </a:endParaRPr>
          </a:p>
          <a:p>
            <a:pPr>
              <a:defRPr/>
            </a:pPr>
            <a:r>
              <a:rPr lang="en-US" sz="1000" b="1" i="0" baseline="0">
                <a:latin typeface="Helvetica" pitchFamily="34" charset="0"/>
                <a:cs typeface="Helvetica" pitchFamily="34" charset="0"/>
              </a:rPr>
              <a:t>Monto de retiros / PIB consumo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2577589737950357"/>
          <c:w val="0.8677029178884047"/>
          <c:h val="0.675224505325787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Datos_PE!$G$122</c:f>
              <c:strCache>
                <c:ptCount val="1"/>
                <c:pt idx="0">
                  <c:v>Monto Retiro/PIB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Datos_PE!$B$123:$B$130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 formatCode="mmm\-yy">
                  <c:v>42887</c:v>
                </c:pt>
              </c:numCache>
            </c:numRef>
          </c:cat>
          <c:val>
            <c:numRef>
              <c:f>Datos_PE!$G$123:$G$130</c:f>
              <c:numCache>
                <c:formatCode>0.00%</c:formatCode>
                <c:ptCount val="8"/>
                <c:pt idx="0">
                  <c:v>0.40566740338909074</c:v>
                </c:pt>
                <c:pt idx="1">
                  <c:v>0.43663568393075386</c:v>
                </c:pt>
                <c:pt idx="2">
                  <c:v>0.43152434701136683</c:v>
                </c:pt>
                <c:pt idx="3">
                  <c:v>0.44463580118013701</c:v>
                </c:pt>
                <c:pt idx="4">
                  <c:v>0.49767501743810189</c:v>
                </c:pt>
                <c:pt idx="5">
                  <c:v>0.51895123823105027</c:v>
                </c:pt>
                <c:pt idx="6">
                  <c:v>0.54861574994991957</c:v>
                </c:pt>
                <c:pt idx="7">
                  <c:v>1.1219615444963065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9-44FA-911E-7AD8BD3DB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8535168"/>
        <c:axId val="38536704"/>
      </c:barChart>
      <c:catAx>
        <c:axId val="3853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536704"/>
        <c:crosses val="autoZero"/>
        <c:auto val="1"/>
        <c:lblAlgn val="ctr"/>
        <c:lblOffset val="100"/>
        <c:noMultiLvlLbl val="0"/>
      </c:catAx>
      <c:valAx>
        <c:axId val="3853670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5351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</a:t>
            </a:r>
          </a:p>
          <a:p>
            <a:pPr>
              <a:defRPr/>
            </a:pPr>
            <a:r>
              <a:rPr lang="en-US" baseline="0"/>
              <a:t>TARJETA DE CRÉDITO</a:t>
            </a:r>
          </a:p>
          <a:p>
            <a:pPr>
              <a:defRPr/>
            </a:pPr>
            <a:r>
              <a:rPr lang="en-US" sz="1000" baseline="0"/>
              <a:t>Número por habitante adulto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0631116972667771"/>
          <c:w val="0.87883732940453074"/>
          <c:h val="0.58763323088807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Datos_PE!$I$69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8B133"/>
            </a:solidFill>
            <a:ln>
              <a:noFill/>
            </a:ln>
          </c:spPr>
          <c:invertIfNegative val="0"/>
          <c:dLbls>
            <c:dLbl>
              <c:idx val="1"/>
              <c:layout/>
              <c:spPr/>
              <c:txPr>
                <a:bodyPr rot="-5400000" vert="horz"/>
                <a:lstStyle/>
                <a:p>
                  <a:pPr>
                    <a:defRPr sz="800" b="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635-4708-88A8-0AC789BCDADE}"/>
                </c:ext>
              </c:extLst>
            </c:dLbl>
            <c:dLbl>
              <c:idx val="5"/>
              <c:layout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35-4708-88A8-0AC789BCDA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(Datos_PE!$B$70,Datos_PE!$B$72,Datos_PE!$B$73,Datos_PE!$B$75,Datos_PE!$B$80,Datos_PE!$B$84,Datos_PE!$B$87,Datos_PE!$B$88)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(Datos_PE!$I$70,Datos_PE!$I$72,Datos_PE!$I$73,Datos_PE!$I$75,Datos_PE!$I$80,Datos_PE!$I$84,Datos_PE!$I$87,Datos_PE!$I$88)</c:f>
              <c:numCache>
                <c:formatCode>0.00</c:formatCode>
                <c:ptCount val="8"/>
                <c:pt idx="0">
                  <c:v>0.90405229319313951</c:v>
                </c:pt>
                <c:pt idx="1">
                  <c:v>1.3854574061932017</c:v>
                </c:pt>
                <c:pt idx="2">
                  <c:v>0.30305922046730915</c:v>
                </c:pt>
                <c:pt idx="3">
                  <c:v>0.46819412950966732</c:v>
                </c:pt>
                <c:pt idx="4">
                  <c:v>0.2408114505800398</c:v>
                </c:pt>
                <c:pt idx="5">
                  <c:v>0.32576202197068643</c:v>
                </c:pt>
                <c:pt idx="6">
                  <c:v>0.4191055625723234</c:v>
                </c:pt>
                <c:pt idx="7">
                  <c:v>0.45464312481058389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35-4708-88A8-0AC789BCDADE}"/>
            </c:ext>
          </c:extLst>
        </c:ser>
        <c:ser>
          <c:idx val="1"/>
          <c:order val="1"/>
          <c:tx>
            <c:strRef>
              <c:f>Datos_PE!$J$69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solidFill>
                      <a:schemeClr val="tx2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(Datos_PE!$B$70,Datos_PE!$B$72,Datos_PE!$B$73,Datos_PE!$B$75,Datos_PE!$B$80,Datos_PE!$B$84,Datos_PE!$B$87,Datos_PE!$B$88)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(Datos_PE!$J$70,Datos_PE!$J$72,Datos_PE!$J$73,Datos_PE!$J$75,Datos_PE!$J$80,Datos_PE!$J$84,Datos_PE!$J$87,Datos_PE!$J$88)</c:f>
              <c:numCache>
                <c:formatCode>0.00</c:formatCode>
                <c:ptCount val="8"/>
                <c:pt idx="0">
                  <c:v>0.98143852872835824</c:v>
                </c:pt>
                <c:pt idx="2">
                  <c:v>0.3246832163308539</c:v>
                </c:pt>
                <c:pt idx="3">
                  <c:v>0.47766031207533893</c:v>
                </c:pt>
                <c:pt idx="4">
                  <c:v>0.24449610798148255</c:v>
                </c:pt>
                <c:pt idx="5">
                  <c:v>0.34115725929587565</c:v>
                </c:pt>
                <c:pt idx="7">
                  <c:v>0.37947245905181393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35-4708-88A8-0AC789BCD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54624"/>
        <c:axId val="38560512"/>
      </c:barChart>
      <c:catAx>
        <c:axId val="3855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38560512"/>
        <c:crosses val="autoZero"/>
        <c:auto val="1"/>
        <c:lblAlgn val="ctr"/>
        <c:lblOffset val="100"/>
        <c:noMultiLvlLbl val="0"/>
      </c:catAx>
      <c:valAx>
        <c:axId val="38560512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554624"/>
        <c:crosses val="autoZero"/>
        <c:crossBetween val="between"/>
        <c:majorUnit val="0.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9429546742129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="1" i="0" baseline="0">
                <a:effectLst/>
                <a:latin typeface="Helvetica" panose="020B0604020202020204" pitchFamily="34" charset="0"/>
                <a:cs typeface="Helvetica" panose="020B0604020202020204" pitchFamily="34" charset="0"/>
              </a:rPr>
              <a:t>Colombia</a:t>
            </a:r>
          </a:p>
          <a:p>
            <a:pPr>
              <a:defRPr/>
            </a:pPr>
            <a:r>
              <a:rPr lang="en-US" sz="1000" b="1" i="0" baseline="0">
                <a:effectLst/>
                <a:latin typeface="Helvetica" panose="020B0604020202020204" pitchFamily="34" charset="0"/>
                <a:cs typeface="Helvetica" panose="020B0604020202020204" pitchFamily="34" charset="0"/>
              </a:rPr>
              <a:t>TARJETA DE CRÉDITO</a:t>
            </a:r>
          </a:p>
          <a:p>
            <a:pPr>
              <a:defRPr/>
            </a:pPr>
            <a:r>
              <a:rPr lang="en-US" sz="1000" b="1" i="0" baseline="0">
                <a:effectLst/>
                <a:latin typeface="Helvetica" panose="020B0604020202020204" pitchFamily="34" charset="0"/>
                <a:cs typeface="Helvetica" panose="020B0604020202020204" pitchFamily="34" charset="0"/>
              </a:rPr>
              <a:t>Número de adultos con al menos una TC</a:t>
            </a:r>
            <a:endParaRPr lang="es-CO" sz="1000">
              <a:solidFill>
                <a:srgbClr val="FF0000"/>
              </a:solidFill>
              <a:effectLst/>
              <a:latin typeface="Helvetica" panose="020B0604020202020204" pitchFamily="34" charset="0"/>
              <a:cs typeface="Helvetica" panose="020B0604020202020204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921962683534851"/>
          <c:y val="0.22425346091955434"/>
          <c:w val="0.80122667720928187"/>
          <c:h val="0.627154245845053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Datos_PE!$C$11</c:f>
              <c:strCache>
                <c:ptCount val="1"/>
                <c:pt idx="0">
                  <c:v>Total de Productos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46252257121448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A6-4790-8635-90F0A901391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Datos_PE!$B$24:$B$35</c:f>
              <c:numCache>
                <c:formatCode>mmm\-yy</c:formatCode>
                <c:ptCount val="12"/>
                <c:pt idx="0">
                  <c:v>41791</c:v>
                </c:pt>
                <c:pt idx="1">
                  <c:v>41883</c:v>
                </c:pt>
                <c:pt idx="2">
                  <c:v>41974</c:v>
                </c:pt>
                <c:pt idx="3">
                  <c:v>42066</c:v>
                </c:pt>
                <c:pt idx="4">
                  <c:v>42156</c:v>
                </c:pt>
                <c:pt idx="5">
                  <c:v>42248</c:v>
                </c:pt>
                <c:pt idx="6">
                  <c:v>42339</c:v>
                </c:pt>
                <c:pt idx="7">
                  <c:v>42430</c:v>
                </c:pt>
                <c:pt idx="8">
                  <c:v>42522</c:v>
                </c:pt>
                <c:pt idx="9">
                  <c:v>42614</c:v>
                </c:pt>
                <c:pt idx="10">
                  <c:v>42705</c:v>
                </c:pt>
                <c:pt idx="11">
                  <c:v>42795</c:v>
                </c:pt>
              </c:numCache>
            </c:numRef>
          </c:cat>
          <c:val>
            <c:numRef>
              <c:f>Datos_PE!$C$24:$C$35</c:f>
              <c:numCache>
                <c:formatCode>#,##0</c:formatCode>
                <c:ptCount val="12"/>
                <c:pt idx="0">
                  <c:v>6848503</c:v>
                </c:pt>
                <c:pt idx="1">
                  <c:v>7006889</c:v>
                </c:pt>
                <c:pt idx="2">
                  <c:v>8066067</c:v>
                </c:pt>
                <c:pt idx="3">
                  <c:v>8248361</c:v>
                </c:pt>
                <c:pt idx="4">
                  <c:v>8431569</c:v>
                </c:pt>
                <c:pt idx="5">
                  <c:v>8723567</c:v>
                </c:pt>
                <c:pt idx="6">
                  <c:v>8945664</c:v>
                </c:pt>
                <c:pt idx="7">
                  <c:v>9122292</c:v>
                </c:pt>
                <c:pt idx="8">
                  <c:v>9207101</c:v>
                </c:pt>
                <c:pt idx="9">
                  <c:v>9373369</c:v>
                </c:pt>
                <c:pt idx="10">
                  <c:v>9583689</c:v>
                </c:pt>
                <c:pt idx="11">
                  <c:v>9812689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A6-4790-8635-90F0A9013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8622336"/>
        <c:axId val="38623872"/>
      </c:barChart>
      <c:dateAx>
        <c:axId val="38622336"/>
        <c:scaling>
          <c:orientation val="minMax"/>
          <c:max val="42795"/>
        </c:scaling>
        <c:delete val="0"/>
        <c:axPos val="l"/>
        <c:numFmt formatCode="mmm\-yy" sourceLinked="1"/>
        <c:majorTickMark val="out"/>
        <c:minorTickMark val="out"/>
        <c:tickLblPos val="nextTo"/>
        <c:txPr>
          <a:bodyPr rot="0" vert="horz" anchor="ctr" anchorCtr="0"/>
          <a:lstStyle/>
          <a:p>
            <a:pPr>
              <a:defRPr sz="900"/>
            </a:pPr>
            <a:endParaRPr lang="es-CO"/>
          </a:p>
        </c:txPr>
        <c:crossAx val="38623872"/>
        <c:crosses val="autoZero"/>
        <c:auto val="1"/>
        <c:lblOffset val="100"/>
        <c:baseTimeUnit val="months"/>
        <c:majorUnit val="3"/>
        <c:majorTimeUnit val="months"/>
      </c:dateAx>
      <c:valAx>
        <c:axId val="38623872"/>
        <c:scaling>
          <c:orientation val="minMax"/>
          <c:max val="10000000"/>
        </c:scaling>
        <c:delete val="0"/>
        <c:axPos val="b"/>
        <c:numFmt formatCode="#,##0" sourceLinked="1"/>
        <c:majorTickMark val="out"/>
        <c:minorTickMark val="out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622336"/>
        <c:crosses val="autoZero"/>
        <c:crossBetween val="between"/>
        <c:dispUnits>
          <c:builtInUnit val="millions"/>
          <c:dispUnitsLbl>
            <c:layout/>
            <c:txPr>
              <a:bodyPr/>
              <a:lstStyle/>
              <a:p>
                <a:pPr>
                  <a:defRPr sz="900"/>
                </a:pPr>
                <a:endParaRPr lang="es-CO"/>
              </a:p>
            </c:txPr>
          </c:dispUnitsLbl>
        </c:dispUnits>
      </c:valAx>
      <c:spPr>
        <a:noFill/>
      </c:spPr>
    </c:plotArea>
    <c:plotVisOnly val="1"/>
    <c:dispBlanksAs val="gap"/>
    <c:showDLblsOverMax val="0"/>
  </c:chart>
  <c:spPr>
    <a:noFill/>
  </c:spPr>
  <c:txPr>
    <a:bodyPr/>
    <a:lstStyle/>
    <a:p>
      <a:pPr>
        <a:defRPr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M2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5947357151989823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Datos_Macro!$E$9</c:f>
              <c:strCache>
                <c:ptCount val="1"/>
                <c:pt idx="0">
                  <c:v>Efectivo / M2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7"/>
              <c:layout>
                <c:manualLayout>
                  <c:x val="-1.0142803626179262E-16"/>
                  <c:y val="3.89294553056517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962-4D4F-9D72-BCBD64DC15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(Datos_Macro!$B$42:$B$49,Datos_Macro!$B$50:$B$89,Datos_Macro!$B$90:$B$129,Datos_Macro!$B$130:$B$140)</c:f>
              <c:numCache>
                <c:formatCode>mmm\-yy</c:formatCode>
                <c:ptCount val="99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  <c:pt idx="98">
                  <c:v>42979</c:v>
                </c:pt>
              </c:numCache>
            </c:numRef>
          </c:cat>
          <c:val>
            <c:numRef>
              <c:f>(Datos_Macro!$E$42:$E$49,Datos_Macro!$E$50:$E$89,Datos_Macro!$E$90:$E$129,Datos_Macro!$E$130:$E$140)</c:f>
              <c:numCache>
                <c:formatCode>0.00%</c:formatCode>
                <c:ptCount val="99"/>
                <c:pt idx="0">
                  <c:v>0.101178508855216</c:v>
                </c:pt>
                <c:pt idx="1">
                  <c:v>0.10025093483844368</c:v>
                </c:pt>
                <c:pt idx="2">
                  <c:v>9.7674338123933904E-2</c:v>
                </c:pt>
                <c:pt idx="3">
                  <c:v>9.5052783989884718E-2</c:v>
                </c:pt>
                <c:pt idx="4">
                  <c:v>9.2041620376271588E-2</c:v>
                </c:pt>
                <c:pt idx="5">
                  <c:v>9.0215389393315637E-2</c:v>
                </c:pt>
                <c:pt idx="6">
                  <c:v>8.8541709856628958E-2</c:v>
                </c:pt>
                <c:pt idx="7">
                  <c:v>8.8231785871964521E-2</c:v>
                </c:pt>
                <c:pt idx="8">
                  <c:v>8.5623585039862032E-2</c:v>
                </c:pt>
                <c:pt idx="9">
                  <c:v>8.3824144701282188E-2</c:v>
                </c:pt>
                <c:pt idx="10">
                  <c:v>8.2174976184935661E-2</c:v>
                </c:pt>
                <c:pt idx="11">
                  <c:v>8.1151268924839731E-2</c:v>
                </c:pt>
                <c:pt idx="12">
                  <c:v>8.1823692536893103E-2</c:v>
                </c:pt>
                <c:pt idx="13">
                  <c:v>8.1314168320522795E-2</c:v>
                </c:pt>
                <c:pt idx="14">
                  <c:v>8.1176891076334246E-2</c:v>
                </c:pt>
                <c:pt idx="15">
                  <c:v>8.0731936149455188E-2</c:v>
                </c:pt>
                <c:pt idx="16">
                  <c:v>8.0152841548533346E-2</c:v>
                </c:pt>
                <c:pt idx="17">
                  <c:v>8.1095574970390716E-2</c:v>
                </c:pt>
                <c:pt idx="18">
                  <c:v>8.1164533334586633E-2</c:v>
                </c:pt>
                <c:pt idx="19">
                  <c:v>8.1617564193117359E-2</c:v>
                </c:pt>
                <c:pt idx="20">
                  <c:v>8.0978331138610415E-2</c:v>
                </c:pt>
                <c:pt idx="21">
                  <c:v>7.9423659390647092E-2</c:v>
                </c:pt>
                <c:pt idx="22">
                  <c:v>7.8251321336975571E-2</c:v>
                </c:pt>
                <c:pt idx="23">
                  <c:v>7.7727021644466932E-2</c:v>
                </c:pt>
                <c:pt idx="24">
                  <c:v>7.814113238609928E-2</c:v>
                </c:pt>
                <c:pt idx="25">
                  <c:v>7.9907814606587371E-2</c:v>
                </c:pt>
                <c:pt idx="26">
                  <c:v>8.340152274073076E-2</c:v>
                </c:pt>
                <c:pt idx="27">
                  <c:v>8.6887104114948974E-2</c:v>
                </c:pt>
                <c:pt idx="28">
                  <c:v>9.0321860466387113E-2</c:v>
                </c:pt>
                <c:pt idx="29">
                  <c:v>9.4510058132555377E-2</c:v>
                </c:pt>
                <c:pt idx="30">
                  <c:v>9.8631992123488596E-2</c:v>
                </c:pt>
                <c:pt idx="31">
                  <c:v>0.10385481296536477</c:v>
                </c:pt>
                <c:pt idx="32">
                  <c:v>0.10944786097654649</c:v>
                </c:pt>
                <c:pt idx="33">
                  <c:v>0.11245695567723379</c:v>
                </c:pt>
                <c:pt idx="34">
                  <c:v>0.1137603665577237</c:v>
                </c:pt>
                <c:pt idx="35">
                  <c:v>0.11576012470265136</c:v>
                </c:pt>
                <c:pt idx="36">
                  <c:v>0.1187513235820962</c:v>
                </c:pt>
                <c:pt idx="37">
                  <c:v>0.1218768468617507</c:v>
                </c:pt>
                <c:pt idx="38">
                  <c:v>0.12732436778496403</c:v>
                </c:pt>
                <c:pt idx="39">
                  <c:v>0.1312657629111009</c:v>
                </c:pt>
                <c:pt idx="40">
                  <c:v>0.13326510478004383</c:v>
                </c:pt>
                <c:pt idx="41">
                  <c:v>0.1352849371104396</c:v>
                </c:pt>
                <c:pt idx="42">
                  <c:v>0.13567037967767234</c:v>
                </c:pt>
                <c:pt idx="43">
                  <c:v>0.13765831414205282</c:v>
                </c:pt>
                <c:pt idx="44">
                  <c:v>0.14037562574100221</c:v>
                </c:pt>
                <c:pt idx="45">
                  <c:v>0.14219179833220819</c:v>
                </c:pt>
                <c:pt idx="46">
                  <c:v>0.14251241032692433</c:v>
                </c:pt>
                <c:pt idx="47">
                  <c:v>0.14215712136570088</c:v>
                </c:pt>
                <c:pt idx="48">
                  <c:v>0.14109127373551197</c:v>
                </c:pt>
                <c:pt idx="49">
                  <c:v>0.14009573916688128</c:v>
                </c:pt>
                <c:pt idx="50">
                  <c:v>0.14006951655537264</c:v>
                </c:pt>
                <c:pt idx="51">
                  <c:v>0.14035261121884965</c:v>
                </c:pt>
                <c:pt idx="52">
                  <c:v>0.14117554009479755</c:v>
                </c:pt>
                <c:pt idx="53">
                  <c:v>0.14345917126270574</c:v>
                </c:pt>
                <c:pt idx="54">
                  <c:v>0.14606964834856923</c:v>
                </c:pt>
                <c:pt idx="55">
                  <c:v>0.1482747259856376</c:v>
                </c:pt>
                <c:pt idx="56">
                  <c:v>0.14887998431547741</c:v>
                </c:pt>
                <c:pt idx="57">
                  <c:v>0.14681163841939643</c:v>
                </c:pt>
                <c:pt idx="58">
                  <c:v>0.14369828387014405</c:v>
                </c:pt>
                <c:pt idx="59">
                  <c:v>0.14144468027914958</c:v>
                </c:pt>
                <c:pt idx="60">
                  <c:v>0.13949509252587089</c:v>
                </c:pt>
                <c:pt idx="61">
                  <c:v>0.13755067539250965</c:v>
                </c:pt>
                <c:pt idx="62">
                  <c:v>0.13580249905006156</c:v>
                </c:pt>
                <c:pt idx="63">
                  <c:v>0.13372458665342954</c:v>
                </c:pt>
                <c:pt idx="64">
                  <c:v>0.13141112224688098</c:v>
                </c:pt>
                <c:pt idx="65">
                  <c:v>0.13006451817972983</c:v>
                </c:pt>
                <c:pt idx="66">
                  <c:v>0.12883189660682051</c:v>
                </c:pt>
                <c:pt idx="67">
                  <c:v>0.12788360691817804</c:v>
                </c:pt>
                <c:pt idx="68">
                  <c:v>0.12813442211997217</c:v>
                </c:pt>
                <c:pt idx="69">
                  <c:v>0.12936218468037414</c:v>
                </c:pt>
                <c:pt idx="70">
                  <c:v>0.13096947532391226</c:v>
                </c:pt>
                <c:pt idx="71">
                  <c:v>0.13293854686251222</c:v>
                </c:pt>
                <c:pt idx="72">
                  <c:v>0.13456415913642272</c:v>
                </c:pt>
                <c:pt idx="73">
                  <c:v>0.13455937159274861</c:v>
                </c:pt>
                <c:pt idx="74">
                  <c:v>0.13401252833737154</c:v>
                </c:pt>
                <c:pt idx="75">
                  <c:v>0.13332703934774939</c:v>
                </c:pt>
                <c:pt idx="76">
                  <c:v>0.13082627156070473</c:v>
                </c:pt>
                <c:pt idx="77">
                  <c:v>0.12808778114343744</c:v>
                </c:pt>
                <c:pt idx="78">
                  <c:v>0.12523810483042769</c:v>
                </c:pt>
                <c:pt idx="79">
                  <c:v>0.12194122352718191</c:v>
                </c:pt>
                <c:pt idx="80">
                  <c:v>0.11959539724309552</c:v>
                </c:pt>
                <c:pt idx="81">
                  <c:v>0.11733140306292227</c:v>
                </c:pt>
                <c:pt idx="82">
                  <c:v>0.11601928296909136</c:v>
                </c:pt>
                <c:pt idx="83">
                  <c:v>0.11533280403606908</c:v>
                </c:pt>
                <c:pt idx="84">
                  <c:v>0.11485908664561437</c:v>
                </c:pt>
                <c:pt idx="85">
                  <c:v>0.11544586942192074</c:v>
                </c:pt>
                <c:pt idx="86">
                  <c:v>0.11578790176897255</c:v>
                </c:pt>
                <c:pt idx="87">
                  <c:v>0.11699855634710365</c:v>
                </c:pt>
                <c:pt idx="88">
                  <c:v>0.11868556327294034</c:v>
                </c:pt>
                <c:pt idx="89">
                  <c:v>0.120353921569558</c:v>
                </c:pt>
                <c:pt idx="90">
                  <c:v>0.12293139671684508</c:v>
                </c:pt>
                <c:pt idx="91">
                  <c:v>0.12529999999999999</c:v>
                </c:pt>
                <c:pt idx="92">
                  <c:v>0.12722378785286886</c:v>
                </c:pt>
                <c:pt idx="93">
                  <c:v>0.12764040090835538</c:v>
                </c:pt>
                <c:pt idx="94">
                  <c:v>0.12686405813778653</c:v>
                </c:pt>
                <c:pt idx="95">
                  <c:v>0.12591110753425516</c:v>
                </c:pt>
                <c:pt idx="96">
                  <c:v>0.12389733847258326</c:v>
                </c:pt>
                <c:pt idx="97">
                  <c:v>0.12244025664921376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8D-4B12-BC2C-23BB23DA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146112"/>
        <c:axId val="116629504"/>
      </c:lineChart>
      <c:dateAx>
        <c:axId val="109146112"/>
        <c:scaling>
          <c:orientation val="minMax"/>
          <c:max val="42887"/>
          <c:min val="34486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116629504"/>
        <c:crosses val="autoZero"/>
        <c:auto val="1"/>
        <c:lblOffset val="100"/>
        <c:baseTimeUnit val="months"/>
        <c:majorUnit val="12"/>
        <c:majorTimeUnit val="months"/>
      </c:dateAx>
      <c:valAx>
        <c:axId val="116629504"/>
        <c:scaling>
          <c:orientation val="minMax"/>
          <c:min val="4.0000000000000015E-2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1091461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n-US" sz="800">
                <a:solidFill>
                  <a:schemeClr val="tx1"/>
                </a:solidFill>
              </a:rPr>
              <a:t>Colombia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>
                <a:solidFill>
                  <a:schemeClr val="tx1"/>
                </a:solidFill>
              </a:rPr>
              <a:t>TARJETA DE CRÉDITO</a:t>
            </a:r>
            <a:endParaRPr lang="en-US" baseline="0">
              <a:solidFill>
                <a:schemeClr val="tx1"/>
              </a:solidFill>
            </a:endParaRP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 sz="1000" baseline="0">
                <a:solidFill>
                  <a:schemeClr val="tx1"/>
                </a:solidFill>
              </a:rPr>
              <a:t>No. Compras / No. de TC Vigentes</a:t>
            </a:r>
            <a:endParaRPr lang="en-US" sz="100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24249113212313"/>
          <c:y val="0.23064207929271005"/>
          <c:w val="0.83701951482006176"/>
          <c:h val="0.56330232132203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Datos_PE!$B$63</c:f>
              <c:strCache>
                <c:ptCount val="1"/>
                <c:pt idx="0">
                  <c:v>Uso (Compra Nal)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(Datos_PE!$D$59:$I$59,Datos_PE!$U$59,Datos_PE!$AA$59)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jun-17</c:v>
                </c:pt>
              </c:strCache>
            </c:strRef>
          </c:cat>
          <c:val>
            <c:numRef>
              <c:f>(Datos_PE!$D$63:$I$63,Datos_PE!$U$63,Datos_PE!$AA$63)</c:f>
              <c:numCache>
                <c:formatCode>0.00</c:formatCode>
                <c:ptCount val="8"/>
                <c:pt idx="0">
                  <c:v>1.3771536602242629</c:v>
                </c:pt>
                <c:pt idx="1">
                  <c:v>1.3346038260997253</c:v>
                </c:pt>
                <c:pt idx="2">
                  <c:v>1.3178284064992472</c:v>
                </c:pt>
                <c:pt idx="3">
                  <c:v>1.2995495648343982</c:v>
                </c:pt>
                <c:pt idx="4">
                  <c:v>1.3156361727070403</c:v>
                </c:pt>
                <c:pt idx="5">
                  <c:v>1.2433738661343572</c:v>
                </c:pt>
                <c:pt idx="6">
                  <c:v>1.2133291298687741</c:v>
                </c:pt>
                <c:pt idx="7">
                  <c:v>1.102177952166568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5-475C-AA17-2902608BCDB1}"/>
            </c:ext>
          </c:extLst>
        </c:ser>
        <c:ser>
          <c:idx val="1"/>
          <c:order val="1"/>
          <c:tx>
            <c:strRef>
              <c:f>Datos_PE!$B$64</c:f>
              <c:strCache>
                <c:ptCount val="1"/>
                <c:pt idx="0">
                  <c:v>Uso (Compra TC Nal+Ext)</c:v>
                </c:pt>
              </c:strCache>
            </c:strRef>
          </c:tx>
          <c:spPr>
            <a:solidFill>
              <a:srgbClr val="F8B13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(Datos_PE!$D$59:$I$59,Datos_PE!$U$59,Datos_PE!$AA$59)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jun-17</c:v>
                </c:pt>
              </c:strCache>
            </c:strRef>
          </c:cat>
          <c:val>
            <c:numRef>
              <c:f>(Datos_PE!$D$64:$I$64,Datos_PE!$U$64,Datos_PE!$AA$64)</c:f>
              <c:numCache>
                <c:formatCode>0.00</c:formatCode>
                <c:ptCount val="8"/>
                <c:pt idx="0">
                  <c:v>1.4711702036258454</c:v>
                </c:pt>
                <c:pt idx="1">
                  <c:v>1.4466300042925671</c:v>
                </c:pt>
                <c:pt idx="2">
                  <c:v>1.456949036862518</c:v>
                </c:pt>
                <c:pt idx="3">
                  <c:v>1.4742075011562452</c:v>
                </c:pt>
                <c:pt idx="4">
                  <c:v>1.5212281729403982</c:v>
                </c:pt>
                <c:pt idx="5">
                  <c:v>1.482116759102647</c:v>
                </c:pt>
                <c:pt idx="6">
                  <c:v>1.5436161120814362</c:v>
                </c:pt>
                <c:pt idx="7">
                  <c:v>1.4709341233744733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5-475C-AA17-2902608BC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8650240"/>
        <c:axId val="38651776"/>
      </c:barChart>
      <c:catAx>
        <c:axId val="3865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651776"/>
        <c:crosses val="autoZero"/>
        <c:auto val="1"/>
        <c:lblAlgn val="ctr"/>
        <c:lblOffset val="100"/>
        <c:noMultiLvlLbl val="0"/>
      </c:catAx>
      <c:valAx>
        <c:axId val="38651776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650240"/>
        <c:crosses val="autoZero"/>
        <c:crossBetween val="between"/>
        <c:majorUnit val="0.5"/>
      </c:valAx>
      <c:spPr>
        <a:noFill/>
        <a:ln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</a:t>
            </a:r>
          </a:p>
          <a:p>
            <a:pPr>
              <a:defRPr/>
            </a:pPr>
            <a:r>
              <a:rPr lang="en-US" baseline="0"/>
              <a:t>TARJETA DE CRÉDITO</a:t>
            </a:r>
          </a:p>
          <a:p>
            <a:pPr>
              <a:defRPr/>
            </a:pPr>
            <a:r>
              <a:rPr lang="en-US" sz="1000" baseline="0">
                <a:solidFill>
                  <a:schemeClr val="tx1"/>
                </a:solidFill>
              </a:rPr>
              <a:t>Número de TC por habitante adulto</a:t>
            </a:r>
            <a:endParaRPr lang="en-US" sz="100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2577589737950357"/>
          <c:w val="0.87883732940453074"/>
          <c:h val="0.56816850323524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Datos_PE!$I$133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8B133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(Datos_PE!$B$134,Datos_PE!$B$136,Datos_PE!$B$137,Datos_PE!$B$139,Datos_PE!$B$144,Datos_PE!$B$148,Datos_PE!$B$151,Datos_PE!$B$152)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(Datos_PE!$I$134,Datos_PE!$I$136,Datos_PE!$I$137,Datos_PE!$I$139,Datos_PE!$I$144,Datos_PE!$I$148,Datos_PE!$I$151,Datos_PE!$I$152)</c:f>
              <c:numCache>
                <c:formatCode>0.00</c:formatCode>
                <c:ptCount val="8"/>
                <c:pt idx="0">
                  <c:v>1.1133890733611937</c:v>
                </c:pt>
                <c:pt idx="1">
                  <c:v>1.4301379127610896</c:v>
                </c:pt>
                <c:pt idx="2">
                  <c:v>1.2773485987191688</c:v>
                </c:pt>
                <c:pt idx="3">
                  <c:v>1.343801939144637</c:v>
                </c:pt>
                <c:pt idx="4">
                  <c:v>0.68065848191773248</c:v>
                </c:pt>
                <c:pt idx="5">
                  <c:v>1.0002020015289184</c:v>
                </c:pt>
                <c:pt idx="6">
                  <c:v>1.5151535607456064</c:v>
                </c:pt>
                <c:pt idx="7">
                  <c:v>0.92173447105813233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5-4F09-8429-1668287DD518}"/>
            </c:ext>
          </c:extLst>
        </c:ser>
        <c:ser>
          <c:idx val="1"/>
          <c:order val="1"/>
          <c:tx>
            <c:strRef>
              <c:f>Datos_PE!$J$133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(Datos_PE!$B$134,Datos_PE!$B$136,Datos_PE!$B$137,Datos_PE!$B$139,Datos_PE!$B$144,Datos_PE!$B$148,Datos_PE!$B$151,Datos_PE!$B$152)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(Datos_PE!$J$134,Datos_PE!$J$136,Datos_PE!$J$137,Datos_PE!$J$139,Datos_PE!$J$144,Datos_PE!$J$148,Datos_PE!$J$151,Datos_PE!$J$152)</c:f>
              <c:numCache>
                <c:formatCode>0.00</c:formatCode>
                <c:ptCount val="8"/>
                <c:pt idx="0">
                  <c:v>1.1928806355731927</c:v>
                </c:pt>
                <c:pt idx="1">
                  <c:v>1.505056357315917</c:v>
                </c:pt>
                <c:pt idx="2">
                  <c:v>1.3372214469431183</c:v>
                </c:pt>
                <c:pt idx="3">
                  <c:v>1.3624596781711731</c:v>
                </c:pt>
                <c:pt idx="4">
                  <c:v>0.95492900967365402</c:v>
                </c:pt>
                <c:pt idx="5">
                  <c:v>1.0987853005161303</c:v>
                </c:pt>
                <c:pt idx="6">
                  <c:v>1.6834184343654393</c:v>
                </c:pt>
                <c:pt idx="7">
                  <c:v>1.0331674458005644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55-4F09-8429-1668287DD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64544"/>
        <c:axId val="38766080"/>
      </c:barChart>
      <c:catAx>
        <c:axId val="3876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38766080"/>
        <c:crosses val="autoZero"/>
        <c:auto val="1"/>
        <c:lblAlgn val="ctr"/>
        <c:lblOffset val="100"/>
        <c:noMultiLvlLbl val="0"/>
      </c:catAx>
      <c:valAx>
        <c:axId val="38766080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764544"/>
        <c:crosses val="autoZero"/>
        <c:crossBetween val="between"/>
        <c:majorUnit val="0.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9429546742129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n-US" sz="800">
                <a:solidFill>
                  <a:schemeClr val="tx1"/>
                </a:solidFill>
              </a:rPr>
              <a:t>Colombia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>
                <a:solidFill>
                  <a:schemeClr val="tx1"/>
                </a:solidFill>
              </a:rPr>
              <a:t>TARJETA DE DÉBITO</a:t>
            </a:r>
            <a:endParaRPr lang="en-US" baseline="0">
              <a:solidFill>
                <a:schemeClr val="tx1"/>
              </a:solidFill>
            </a:endParaRP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 sz="1000" baseline="0">
                <a:solidFill>
                  <a:schemeClr val="tx1"/>
                </a:solidFill>
              </a:rPr>
              <a:t>No. Compras / No. de TD Vigentes</a:t>
            </a:r>
            <a:endParaRPr lang="en-US" sz="100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24249113212313"/>
          <c:y val="0.20631111111111142"/>
          <c:w val="0.83701951482006176"/>
          <c:h val="0.675224505325787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Datos_PE!$B$106</c:f>
              <c:strCache>
                <c:ptCount val="1"/>
                <c:pt idx="0">
                  <c:v>Uso (Compra TD)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(Datos_PE!$C$103:$I$103,Datos_PE!$U$103,Datos_PE!$AB$103)</c15:sqref>
                  </c15:fullRef>
                </c:ext>
              </c:extLst>
              <c:f>(Datos_PE!$D$103:$I$103,Datos_PE!$U$103,Datos_PE!$AB$103)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jul-17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(Datos_PE!$C$106:$I$106,Datos_PE!$U$106,Datos_PE!$AB$106)</c15:sqref>
                  </c15:fullRef>
                </c:ext>
              </c:extLst>
              <c:f>(Datos_PE!$D$106:$I$106,Datos_PE!$U$106,Datos_PE!$AB$106)</c:f>
              <c:numCache>
                <c:formatCode>0.00</c:formatCode>
                <c:ptCount val="8"/>
                <c:pt idx="0">
                  <c:v>0.95033111289093786</c:v>
                </c:pt>
                <c:pt idx="1">
                  <c:v>1.0390099237912289</c:v>
                </c:pt>
                <c:pt idx="2">
                  <c:v>1.1297893237754442</c:v>
                </c:pt>
                <c:pt idx="3">
                  <c:v>1.2449063821284316</c:v>
                </c:pt>
                <c:pt idx="4">
                  <c:v>1.2787502010724727</c:v>
                </c:pt>
                <c:pt idx="5">
                  <c:v>1.3069399862521758</c:v>
                </c:pt>
                <c:pt idx="6">
                  <c:v>1.324799604330487</c:v>
                </c:pt>
                <c:pt idx="7">
                  <c:v>1.0168236113148086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8-447B-AD8C-AD40C09E4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8778752"/>
        <c:axId val="38780288"/>
      </c:barChart>
      <c:catAx>
        <c:axId val="3877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780288"/>
        <c:crosses val="autoZero"/>
        <c:auto val="1"/>
        <c:lblAlgn val="ctr"/>
        <c:lblOffset val="100"/>
        <c:noMultiLvlLbl val="0"/>
      </c:catAx>
      <c:valAx>
        <c:axId val="38780288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778752"/>
        <c:crosses val="autoZero"/>
        <c:crossBetween val="between"/>
        <c:majorUnit val="0.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800"/>
              <a:t>Colombia</a:t>
            </a:r>
          </a:p>
          <a:p>
            <a:pPr>
              <a:defRPr/>
            </a:pPr>
            <a:r>
              <a:rPr lang="es-CO"/>
              <a:t>Transacciones ACH</a:t>
            </a:r>
          </a:p>
          <a:p>
            <a:pPr>
              <a:defRPr/>
            </a:pPr>
            <a:r>
              <a:rPr lang="es-CO" sz="900"/>
              <a:t>No. de transacciones</a:t>
            </a:r>
          </a:p>
        </c:rich>
      </c:tx>
      <c:layout>
        <c:manualLayout>
          <c:xMode val="edge"/>
          <c:yMode val="edge"/>
          <c:x val="0.34997222222222224"/>
          <c:y val="1.91158900836320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81977252843394"/>
          <c:y val="0.15009259259259258"/>
          <c:w val="0.83262467191601064"/>
          <c:h val="0.74814814814814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Datos_PE!$B$163</c:f>
              <c:strCache>
                <c:ptCount val="1"/>
                <c:pt idx="0">
                  <c:v>Transacciones*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(Datos_PE!$F$162:$K$162,Datos_PE!$L$162,Datos_PE!$M$162)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may-17</c:v>
                </c:pt>
              </c:strCache>
            </c:strRef>
          </c:cat>
          <c:val>
            <c:numRef>
              <c:f>(Datos_PE!$F$163:$K$163,Datos_PE!$L$163,Datos_PE!$M$163)</c:f>
              <c:numCache>
                <c:formatCode>_(* #,##0.00_);_(* \(#,##0.00\);_(* "-"??_);_(@_)</c:formatCode>
                <c:ptCount val="8"/>
                <c:pt idx="0">
                  <c:v>103.26155799999999</c:v>
                </c:pt>
                <c:pt idx="1">
                  <c:v>111.951241</c:v>
                </c:pt>
                <c:pt idx="2">
                  <c:v>122.553006</c:v>
                </c:pt>
                <c:pt idx="3">
                  <c:v>133.902196</c:v>
                </c:pt>
                <c:pt idx="4">
                  <c:v>145.33246</c:v>
                </c:pt>
                <c:pt idx="5">
                  <c:v>157.91714400000001</c:v>
                </c:pt>
                <c:pt idx="6">
                  <c:v>170.28</c:v>
                </c:pt>
                <c:pt idx="7">
                  <c:v>73.069999999999993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3-472F-A5BA-ED42C6A78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8800768"/>
        <c:axId val="38802560"/>
      </c:barChart>
      <c:catAx>
        <c:axId val="38800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38802560"/>
        <c:crosses val="autoZero"/>
        <c:auto val="0"/>
        <c:lblAlgn val="ctr"/>
        <c:lblOffset val="100"/>
        <c:noMultiLvlLbl val="1"/>
      </c:catAx>
      <c:valAx>
        <c:axId val="38802560"/>
        <c:scaling>
          <c:orientation val="minMax"/>
          <c:min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Millones de transacciones</a:t>
                </a:r>
              </a:p>
            </c:rich>
          </c:tx>
          <c:layout>
            <c:manualLayout>
              <c:xMode val="edge"/>
              <c:yMode val="edge"/>
              <c:x val="1.5708223972003499E-2"/>
              <c:y val="0.20925925925925926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388007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800"/>
              <a:t>Colombia</a:t>
            </a:r>
          </a:p>
          <a:p>
            <a:pPr>
              <a:defRPr/>
            </a:pPr>
            <a:r>
              <a:rPr lang="es-CO" sz="1080"/>
              <a:t>Pagos botón PSE</a:t>
            </a:r>
          </a:p>
          <a:p>
            <a:pPr>
              <a:defRPr/>
            </a:pPr>
            <a:r>
              <a:rPr lang="es-CO" sz="900"/>
              <a:t>No. de transacciones</a:t>
            </a:r>
            <a:r>
              <a:rPr lang="es-CO" sz="900" baseline="0"/>
              <a:t> y comercios con PSE</a:t>
            </a:r>
            <a:endParaRPr lang="es-CO" sz="9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9.9772289382894647E-2"/>
          <c:y val="0.24616385451818523"/>
          <c:w val="0.80014089540092359"/>
          <c:h val="0.59618560179977509"/>
        </c:manualLayout>
      </c:layout>
      <c:barChart>
        <c:barDir val="col"/>
        <c:grouping val="clustered"/>
        <c:varyColors val="0"/>
        <c:ser>
          <c:idx val="1"/>
          <c:order val="1"/>
          <c:tx>
            <c:v>Comercios con PSE (eje derecho)</c:v>
          </c:tx>
          <c:spPr>
            <a:solidFill>
              <a:schemeClr val="tx2"/>
            </a:solidFill>
          </c:spPr>
          <c:invertIfNegative val="0"/>
          <c:dLbls>
            <c:dLbl>
              <c:idx val="2"/>
              <c:layout>
                <c:manualLayout>
                  <c:x val="-1.0868204329197039E-7"/>
                  <c:y val="0.1009287589051368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A7-43C6-B32A-8E4E11DE3C2B}"/>
                </c:ext>
              </c:extLst>
            </c:dLbl>
            <c:dLbl>
              <c:idx val="3"/>
              <c:layout>
                <c:manualLayout>
                  <c:x val="1.0868204324136138E-7"/>
                  <c:y val="0.115214473190851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A7-43C6-B32A-8E4E11DE3C2B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(Datos_PE!$F$167,Datos_PE!$G$167,Datos_PE!$H$167,Datos_PE!$I$167,Datos_PE!$J$167,Datos_PE!$K$167,Datos_PE!$L$167,Datos_PE!$M$167)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may-17</c:v>
                </c:pt>
              </c:strCache>
            </c:strRef>
          </c:cat>
          <c:val>
            <c:numRef>
              <c:f>(Datos_PE!$F$169,Datos_PE!$G$169,Datos_PE!$H$169,Datos_PE!$I$169,Datos_PE!$J$169,Datos_PE!$K$169,Datos_PE!$L$169,Datos_PE!$M$169)</c:f>
              <c:numCache>
                <c:formatCode>_(* #,##0_);_(* \(#,##0\);_(* "-"??_);_(@_)</c:formatCode>
                <c:ptCount val="8"/>
                <c:pt idx="0">
                  <c:v>1184</c:v>
                </c:pt>
                <c:pt idx="1">
                  <c:v>1576</c:v>
                </c:pt>
                <c:pt idx="2">
                  <c:v>2950</c:v>
                </c:pt>
                <c:pt idx="3">
                  <c:v>4264</c:v>
                </c:pt>
                <c:pt idx="4">
                  <c:v>5145</c:v>
                </c:pt>
                <c:pt idx="5">
                  <c:v>6131</c:v>
                </c:pt>
                <c:pt idx="6" formatCode="#,##0">
                  <c:v>7271</c:v>
                </c:pt>
                <c:pt idx="7" formatCode="#,##0">
                  <c:v>7935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1-461A-88ED-DF7C9D81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8848000"/>
        <c:axId val="38845824"/>
      </c:barChart>
      <c:lineChart>
        <c:grouping val="standard"/>
        <c:varyColors val="0"/>
        <c:ser>
          <c:idx val="0"/>
          <c:order val="0"/>
          <c:tx>
            <c:strRef>
              <c:f>Datos_PE!$B$168</c:f>
              <c:strCache>
                <c:ptCount val="1"/>
                <c:pt idx="0">
                  <c:v>Transacciones*</c:v>
                </c:pt>
              </c:strCache>
            </c:strRef>
          </c:tx>
          <c:spPr>
            <a:ln>
              <a:solidFill>
                <a:srgbClr val="F8B133"/>
              </a:solidFill>
            </a:ln>
          </c:spPr>
          <c:marker>
            <c:symbol val="none"/>
          </c:marker>
          <c:dLbls>
            <c:spPr>
              <a:solidFill>
                <a:srgbClr val="F8B133"/>
              </a:solidFill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(Datos_PE!$F$167,Datos_PE!$G$167,Datos_PE!$H$167,Datos_PE!$I$167,Datos_PE!$J$167,Datos_PE!$K$167,Datos_PE!$L$167,Datos_PE!$M$167)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may-17</c:v>
                </c:pt>
              </c:strCache>
            </c:strRef>
          </c:cat>
          <c:val>
            <c:numRef>
              <c:f>(Datos_PE!$F$168,Datos_PE!$G$168,Datos_PE!$H$168,Datos_PE!$I$168,Datos_PE!$J$168,Datos_PE!$K$168,Datos_PE!$L$168,Datos_PE!$M$168)</c:f>
              <c:numCache>
                <c:formatCode>_(* #,##0.00_);_(* \(#,##0.00\);_(* "-"??_);_(@_)</c:formatCode>
                <c:ptCount val="8"/>
                <c:pt idx="0">
                  <c:v>10.75774</c:v>
                </c:pt>
                <c:pt idx="1">
                  <c:v>10.992464</c:v>
                </c:pt>
                <c:pt idx="2">
                  <c:v>13.837681</c:v>
                </c:pt>
                <c:pt idx="3">
                  <c:v>18.558841000000001</c:v>
                </c:pt>
                <c:pt idx="4">
                  <c:v>24.895040000000002</c:v>
                </c:pt>
                <c:pt idx="5">
                  <c:v>31.494313999999999</c:v>
                </c:pt>
                <c:pt idx="6" formatCode="General">
                  <c:v>34.49</c:v>
                </c:pt>
                <c:pt idx="7" formatCode="General">
                  <c:v>20.350000000000001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E71-461A-88ED-DF7C9D81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2368"/>
        <c:axId val="38843904"/>
      </c:lineChart>
      <c:catAx>
        <c:axId val="3884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843904"/>
        <c:crosses val="autoZero"/>
        <c:auto val="1"/>
        <c:lblAlgn val="ctr"/>
        <c:lblOffset val="100"/>
        <c:noMultiLvlLbl val="0"/>
      </c:catAx>
      <c:valAx>
        <c:axId val="388439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Millones de transacciones</a:t>
                </a:r>
              </a:p>
            </c:rich>
          </c:tx>
          <c:layout>
            <c:manualLayout>
              <c:xMode val="edge"/>
              <c:yMode val="edge"/>
              <c:x val="8.8795403010405657E-3"/>
              <c:y val="0.24281627296587927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38842368"/>
        <c:crosses val="autoZero"/>
        <c:crossBetween val="between"/>
      </c:valAx>
      <c:valAx>
        <c:axId val="38845824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crossAx val="38848000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4705446194225718"/>
                <c:y val="0.26997337832770907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CO"/>
                    <a:t>Miles</a:t>
                  </a:r>
                  <a:r>
                    <a:rPr lang="es-CO" baseline="0"/>
                    <a:t> de comercios</a:t>
                  </a:r>
                  <a:endParaRPr lang="es-CO"/>
                </a:p>
              </c:rich>
            </c:tx>
          </c:dispUnitsLbl>
        </c:dispUnits>
      </c:valAx>
      <c:catAx>
        <c:axId val="38848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45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6.3470909886264221E-2"/>
          <c:y val="0.93198527267424902"/>
          <c:w val="0.90319575678040243"/>
          <c:h val="5.269612131816855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i="0"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Cta Ahorros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7607111872522214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Datos_Macro!$G$9</c:f>
              <c:strCache>
                <c:ptCount val="1"/>
                <c:pt idx="0">
                  <c:v>Efectivo / Cta. Ahorro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7"/>
              <c:layout>
                <c:manualLayout>
                  <c:x val="-1.0142803626179262E-16"/>
                  <c:y val="-5.35280010452712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BFD-485E-B3F7-27900B2DB0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(Datos_Macro!$B$42:$B$49,Datos_Macro!$B$50:$B$89,Datos_Macro!$B$90:$B$129,Datos_Macro!$B$130:$B$139)</c:f>
              <c:numCache>
                <c:formatCode>mmm\-yy</c:formatCode>
                <c:ptCount val="98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</c:numCache>
            </c:numRef>
          </c:cat>
          <c:val>
            <c:numRef>
              <c:f>(Datos_Macro!$G$42:$G$49,Datos_Macro!$G$50:$G$89,Datos_Macro!$G$90:$G$129,Datos_Macro!$G$130:$G$139)</c:f>
              <c:numCache>
                <c:formatCode>0.00%</c:formatCode>
                <c:ptCount val="98"/>
                <c:pt idx="0">
                  <c:v>0.24821598025332134</c:v>
                </c:pt>
                <c:pt idx="1">
                  <c:v>0.2438985870089499</c:v>
                </c:pt>
                <c:pt idx="2">
                  <c:v>0.23975861650035707</c:v>
                </c:pt>
                <c:pt idx="3">
                  <c:v>0.23622808097765557</c:v>
                </c:pt>
                <c:pt idx="4">
                  <c:v>0.23494641453626172</c:v>
                </c:pt>
                <c:pt idx="5">
                  <c:v>0.23810769953378799</c:v>
                </c:pt>
                <c:pt idx="6">
                  <c:v>0.24342229648607924</c:v>
                </c:pt>
                <c:pt idx="7">
                  <c:v>0.2541930190620294</c:v>
                </c:pt>
                <c:pt idx="8">
                  <c:v>0.2575942763683346</c:v>
                </c:pt>
                <c:pt idx="9">
                  <c:v>0.26077427114394658</c:v>
                </c:pt>
                <c:pt idx="10">
                  <c:v>0.25994000542162304</c:v>
                </c:pt>
                <c:pt idx="11">
                  <c:v>0.25679918889565517</c:v>
                </c:pt>
                <c:pt idx="12">
                  <c:v>0.2582409009462498</c:v>
                </c:pt>
                <c:pt idx="13">
                  <c:v>0.25620826222822479</c:v>
                </c:pt>
                <c:pt idx="14">
                  <c:v>0.25381331211911629</c:v>
                </c:pt>
                <c:pt idx="15">
                  <c:v>0.25043583225619459</c:v>
                </c:pt>
                <c:pt idx="16">
                  <c:v>0.24449371341154991</c:v>
                </c:pt>
                <c:pt idx="17">
                  <c:v>0.24275062018512464</c:v>
                </c:pt>
                <c:pt idx="18">
                  <c:v>0.23880967361407143</c:v>
                </c:pt>
                <c:pt idx="19">
                  <c:v>0.23682031106997492</c:v>
                </c:pt>
                <c:pt idx="20">
                  <c:v>0.23368333365169083</c:v>
                </c:pt>
                <c:pt idx="21">
                  <c:v>0.22970517831602905</c:v>
                </c:pt>
                <c:pt idx="22">
                  <c:v>0.23155017904093969</c:v>
                </c:pt>
                <c:pt idx="23">
                  <c:v>0.2363955665450706</c:v>
                </c:pt>
                <c:pt idx="24">
                  <c:v>0.24481360833320742</c:v>
                </c:pt>
                <c:pt idx="25">
                  <c:v>0.25348737578225289</c:v>
                </c:pt>
                <c:pt idx="26">
                  <c:v>0.26287926695523078</c:v>
                </c:pt>
                <c:pt idx="27">
                  <c:v>0.2702280286834331</c:v>
                </c:pt>
                <c:pt idx="28">
                  <c:v>0.27683271847804813</c:v>
                </c:pt>
                <c:pt idx="29">
                  <c:v>0.29068354130817858</c:v>
                </c:pt>
                <c:pt idx="30">
                  <c:v>0.30628180883610073</c:v>
                </c:pt>
                <c:pt idx="31">
                  <c:v>0.32927636796411641</c:v>
                </c:pt>
                <c:pt idx="32">
                  <c:v>0.35199698057304812</c:v>
                </c:pt>
                <c:pt idx="33">
                  <c:v>0.36308838043202096</c:v>
                </c:pt>
                <c:pt idx="34">
                  <c:v>0.36602883323521312</c:v>
                </c:pt>
                <c:pt idx="35">
                  <c:v>0.36974418514311974</c:v>
                </c:pt>
                <c:pt idx="36">
                  <c:v>0.37524222848137634</c:v>
                </c:pt>
                <c:pt idx="37">
                  <c:v>0.37763271119891206</c:v>
                </c:pt>
                <c:pt idx="38">
                  <c:v>0.38293950277598837</c:v>
                </c:pt>
                <c:pt idx="39">
                  <c:v>0.38162819387581814</c:v>
                </c:pt>
                <c:pt idx="40">
                  <c:v>0.37697058117463594</c:v>
                </c:pt>
                <c:pt idx="41">
                  <c:v>0.37664165326110555</c:v>
                </c:pt>
                <c:pt idx="42">
                  <c:v>0.37624014269744221</c:v>
                </c:pt>
                <c:pt idx="43">
                  <c:v>0.38130537374984347</c:v>
                </c:pt>
                <c:pt idx="44">
                  <c:v>0.3873516351321421</c:v>
                </c:pt>
                <c:pt idx="45">
                  <c:v>0.38688567880924918</c:v>
                </c:pt>
                <c:pt idx="46">
                  <c:v>0.38331568353243534</c:v>
                </c:pt>
                <c:pt idx="47">
                  <c:v>0.37731611342466814</c:v>
                </c:pt>
                <c:pt idx="48">
                  <c:v>0.36820930840169974</c:v>
                </c:pt>
                <c:pt idx="49">
                  <c:v>0.35981967703460904</c:v>
                </c:pt>
                <c:pt idx="50">
                  <c:v>0.35129566977127868</c:v>
                </c:pt>
                <c:pt idx="51">
                  <c:v>0.34505741285746128</c:v>
                </c:pt>
                <c:pt idx="52">
                  <c:v>0.34187170644112902</c:v>
                </c:pt>
                <c:pt idx="53">
                  <c:v>0.34288225472397793</c:v>
                </c:pt>
                <c:pt idx="54">
                  <c:v>0.34722758425769867</c:v>
                </c:pt>
                <c:pt idx="55">
                  <c:v>0.35187836696213348</c:v>
                </c:pt>
                <c:pt idx="56">
                  <c:v>0.35083487131940599</c:v>
                </c:pt>
                <c:pt idx="57">
                  <c:v>0.34448374117983011</c:v>
                </c:pt>
                <c:pt idx="58">
                  <c:v>0.33866341692676383</c:v>
                </c:pt>
                <c:pt idx="59">
                  <c:v>0.33671891447237751</c:v>
                </c:pt>
                <c:pt idx="60">
                  <c:v>0.33735538876643856</c:v>
                </c:pt>
                <c:pt idx="61">
                  <c:v>0.34261826208131008</c:v>
                </c:pt>
                <c:pt idx="62">
                  <c:v>0.34806986249068578</c:v>
                </c:pt>
                <c:pt idx="63">
                  <c:v>0.35006907275921151</c:v>
                </c:pt>
                <c:pt idx="64">
                  <c:v>0.35540035007865389</c:v>
                </c:pt>
                <c:pt idx="65">
                  <c:v>0.35889236047147216</c:v>
                </c:pt>
                <c:pt idx="66">
                  <c:v>0.35354809736359161</c:v>
                </c:pt>
                <c:pt idx="67">
                  <c:v>0.34731700718328901</c:v>
                </c:pt>
                <c:pt idx="68">
                  <c:v>0.33789155420880079</c:v>
                </c:pt>
                <c:pt idx="69">
                  <c:v>0.33128009014480392</c:v>
                </c:pt>
                <c:pt idx="70">
                  <c:v>0.33190100821831664</c:v>
                </c:pt>
                <c:pt idx="71">
                  <c:v>0.33308678158036142</c:v>
                </c:pt>
                <c:pt idx="72">
                  <c:v>0.33253677101123219</c:v>
                </c:pt>
                <c:pt idx="73">
                  <c:v>0.32713006063364053</c:v>
                </c:pt>
                <c:pt idx="74">
                  <c:v>0.32057935853339448</c:v>
                </c:pt>
                <c:pt idx="75">
                  <c:v>0.31624858611956674</c:v>
                </c:pt>
                <c:pt idx="76">
                  <c:v>0.30932285329308928</c:v>
                </c:pt>
                <c:pt idx="77">
                  <c:v>0.30514967777890506</c:v>
                </c:pt>
                <c:pt idx="78">
                  <c:v>0.30230879951337336</c:v>
                </c:pt>
                <c:pt idx="79">
                  <c:v>0.29576423119633632</c:v>
                </c:pt>
                <c:pt idx="80">
                  <c:v>0.2918707359619741</c:v>
                </c:pt>
                <c:pt idx="81">
                  <c:v>0.28485122082144082</c:v>
                </c:pt>
                <c:pt idx="82">
                  <c:v>0.27653119514238872</c:v>
                </c:pt>
                <c:pt idx="83">
                  <c:v>0.27188265322780403</c:v>
                </c:pt>
                <c:pt idx="84">
                  <c:v>0.26809286830774182</c:v>
                </c:pt>
                <c:pt idx="85">
                  <c:v>0.26781049884333991</c:v>
                </c:pt>
                <c:pt idx="86">
                  <c:v>0.26896254197094321</c:v>
                </c:pt>
                <c:pt idx="87">
                  <c:v>0.27339770268971381</c:v>
                </c:pt>
                <c:pt idx="88">
                  <c:v>0.27990722172540278</c:v>
                </c:pt>
                <c:pt idx="89">
                  <c:v>0.28690144400184819</c:v>
                </c:pt>
                <c:pt idx="90">
                  <c:v>0.29470716385875501</c:v>
                </c:pt>
                <c:pt idx="91">
                  <c:v>0.3</c:v>
                </c:pt>
                <c:pt idx="92">
                  <c:v>0.3038578303749761</c:v>
                </c:pt>
                <c:pt idx="93">
                  <c:v>0.30678247323741642</c:v>
                </c:pt>
                <c:pt idx="94">
                  <c:v>0.31136434033970495</c:v>
                </c:pt>
                <c:pt idx="95">
                  <c:v>0.31606303382001277</c:v>
                </c:pt>
                <c:pt idx="96">
                  <c:v>0.31790311099571816</c:v>
                </c:pt>
                <c:pt idx="97">
                  <c:v>0.31737285375387131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28-4B5C-B39A-95A5071C4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670208"/>
        <c:axId val="29569792"/>
      </c:lineChart>
      <c:dateAx>
        <c:axId val="136670208"/>
        <c:scaling>
          <c:orientation val="minMax"/>
          <c:max val="42887"/>
          <c:min val="34486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29569792"/>
        <c:crosses val="autoZero"/>
        <c:auto val="1"/>
        <c:lblOffset val="100"/>
        <c:baseTimeUnit val="months"/>
        <c:majorUnit val="12"/>
        <c:majorTimeUnit val="months"/>
      </c:dateAx>
      <c:valAx>
        <c:axId val="29569792"/>
        <c:scaling>
          <c:orientation val="minMax"/>
          <c:min val="0.15000000000000005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1366702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Cuasidineros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6777232489902634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Datos_Macro!$I$9</c:f>
              <c:strCache>
                <c:ptCount val="1"/>
                <c:pt idx="0">
                  <c:v>Efectivo / Cuasidineros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7"/>
              <c:layout>
                <c:manualLayout>
                  <c:x val="0"/>
                  <c:y val="3.8929455305651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B-4DA0-9D2B-E10C51F32C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(Datos_Macro!$B$42:$B$49,Datos_Macro!$B$50:$B$89,Datos_Macro!$B$90:$B$129,Datos_Macro!$B$130:$B$139)</c:f>
              <c:numCache>
                <c:formatCode>mmm\-yy</c:formatCode>
                <c:ptCount val="98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</c:numCache>
            </c:numRef>
          </c:cat>
          <c:val>
            <c:numRef>
              <c:f>(Datos_Macro!$I$42:$I$49,Datos_Macro!$I$50:$I$89,Datos_Macro!$I$90:$I$129,Datos_Macro!$I$130:$I$139)</c:f>
              <c:numCache>
                <c:formatCode>0.00%</c:formatCode>
                <c:ptCount val="98"/>
                <c:pt idx="0">
                  <c:v>0.14836552125778693</c:v>
                </c:pt>
                <c:pt idx="1">
                  <c:v>0.14675440019512062</c:v>
                </c:pt>
                <c:pt idx="2">
                  <c:v>0.14216239682317128</c:v>
                </c:pt>
                <c:pt idx="3">
                  <c:v>0.13734482803814346</c:v>
                </c:pt>
                <c:pt idx="4">
                  <c:v>0.13191427759336402</c:v>
                </c:pt>
                <c:pt idx="5">
                  <c:v>0.12792249300698452</c:v>
                </c:pt>
                <c:pt idx="6">
                  <c:v>0.1243219832013867</c:v>
                </c:pt>
                <c:pt idx="7">
                  <c:v>0.1226257269896678</c:v>
                </c:pt>
                <c:pt idx="8">
                  <c:v>0.11715414755187913</c:v>
                </c:pt>
                <c:pt idx="9">
                  <c:v>0.11282632451058387</c:v>
                </c:pt>
                <c:pt idx="10">
                  <c:v>0.10898711360060648</c:v>
                </c:pt>
                <c:pt idx="11">
                  <c:v>0.10661842650066294</c:v>
                </c:pt>
                <c:pt idx="12">
                  <c:v>0.10702453251001433</c:v>
                </c:pt>
                <c:pt idx="13">
                  <c:v>0.10613676682054791</c:v>
                </c:pt>
                <c:pt idx="14">
                  <c:v>0.10565254423958007</c:v>
                </c:pt>
                <c:pt idx="15">
                  <c:v>0.10490332767538053</c:v>
                </c:pt>
                <c:pt idx="16">
                  <c:v>0.10381788417492817</c:v>
                </c:pt>
                <c:pt idx="17">
                  <c:v>0.10508659662530526</c:v>
                </c:pt>
                <c:pt idx="18">
                  <c:v>0.10505985997686387</c:v>
                </c:pt>
                <c:pt idx="19">
                  <c:v>0.10554006541685801</c:v>
                </c:pt>
                <c:pt idx="20">
                  <c:v>0.10417611953314046</c:v>
                </c:pt>
                <c:pt idx="21">
                  <c:v>0.10105205376369755</c:v>
                </c:pt>
                <c:pt idx="22">
                  <c:v>9.8561387930625119E-2</c:v>
                </c:pt>
                <c:pt idx="23">
                  <c:v>9.6902828174349726E-2</c:v>
                </c:pt>
                <c:pt idx="24">
                  <c:v>9.6636387186088718E-2</c:v>
                </c:pt>
                <c:pt idx="25">
                  <c:v>9.848936663116277E-2</c:v>
                </c:pt>
                <c:pt idx="26">
                  <c:v>0.10292197593093085</c:v>
                </c:pt>
                <c:pt idx="27">
                  <c:v>0.10756618097361956</c:v>
                </c:pt>
                <c:pt idx="28">
                  <c:v>0.11322222896006406</c:v>
                </c:pt>
                <c:pt idx="29">
                  <c:v>0.12032561839319454</c:v>
                </c:pt>
                <c:pt idx="30">
                  <c:v>0.12758201112469042</c:v>
                </c:pt>
                <c:pt idx="31">
                  <c:v>0.13697965883526916</c:v>
                </c:pt>
                <c:pt idx="32">
                  <c:v>0.1455263037415982</c:v>
                </c:pt>
                <c:pt idx="33">
                  <c:v>0.14995813500598612</c:v>
                </c:pt>
                <c:pt idx="34">
                  <c:v>0.15145390544097059</c:v>
                </c:pt>
                <c:pt idx="35">
                  <c:v>0.15435121456791623</c:v>
                </c:pt>
                <c:pt idx="36">
                  <c:v>0.15929809578656304</c:v>
                </c:pt>
                <c:pt idx="37">
                  <c:v>0.16510852904107173</c:v>
                </c:pt>
                <c:pt idx="38">
                  <c:v>0.17494061501024796</c:v>
                </c:pt>
                <c:pt idx="39">
                  <c:v>0.18210887497304443</c:v>
                </c:pt>
                <c:pt idx="40">
                  <c:v>0.18628439526212695</c:v>
                </c:pt>
                <c:pt idx="41">
                  <c:v>0.18966835340004318</c:v>
                </c:pt>
                <c:pt idx="42">
                  <c:v>0.19058671627426618</c:v>
                </c:pt>
                <c:pt idx="43">
                  <c:v>0.19419276522861456</c:v>
                </c:pt>
                <c:pt idx="44">
                  <c:v>0.19910923352869497</c:v>
                </c:pt>
                <c:pt idx="45">
                  <c:v>0.20210222064114203</c:v>
                </c:pt>
                <c:pt idx="46">
                  <c:v>0.20217520101700565</c:v>
                </c:pt>
                <c:pt idx="47">
                  <c:v>0.201441774421796</c:v>
                </c:pt>
                <c:pt idx="48">
                  <c:v>0.19929985451226015</c:v>
                </c:pt>
                <c:pt idx="49">
                  <c:v>0.19766110994972669</c:v>
                </c:pt>
                <c:pt idx="50">
                  <c:v>0.19734442142772579</c:v>
                </c:pt>
                <c:pt idx="51">
                  <c:v>0.19778079360651468</c:v>
                </c:pt>
                <c:pt idx="52">
                  <c:v>0.1990216916193383</c:v>
                </c:pt>
                <c:pt idx="53">
                  <c:v>0.20269638734194967</c:v>
                </c:pt>
                <c:pt idx="54">
                  <c:v>0.20723038385672229</c:v>
                </c:pt>
                <c:pt idx="55">
                  <c:v>0.21087855171182027</c:v>
                </c:pt>
                <c:pt idx="56">
                  <c:v>0.21157540797721142</c:v>
                </c:pt>
                <c:pt idx="57">
                  <c:v>0.20761391811860735</c:v>
                </c:pt>
                <c:pt idx="58">
                  <c:v>0.20172972831102712</c:v>
                </c:pt>
                <c:pt idx="59">
                  <c:v>0.19747305587869907</c:v>
                </c:pt>
                <c:pt idx="60">
                  <c:v>0.1935394769351686</c:v>
                </c:pt>
                <c:pt idx="61">
                  <c:v>0.18978093377038235</c:v>
                </c:pt>
                <c:pt idx="62">
                  <c:v>0.18653124797617496</c:v>
                </c:pt>
                <c:pt idx="63">
                  <c:v>0.18252893640818646</c:v>
                </c:pt>
                <c:pt idx="64">
                  <c:v>0.17829763456446257</c:v>
                </c:pt>
                <c:pt idx="65">
                  <c:v>0.17581786123138005</c:v>
                </c:pt>
                <c:pt idx="66">
                  <c:v>0.17372697028214318</c:v>
                </c:pt>
                <c:pt idx="67">
                  <c:v>0.17263443799176628</c:v>
                </c:pt>
                <c:pt idx="68">
                  <c:v>0.17379785977484163</c:v>
                </c:pt>
                <c:pt idx="69">
                  <c:v>0.17657522362988257</c:v>
                </c:pt>
                <c:pt idx="70">
                  <c:v>0.18005986902365187</c:v>
                </c:pt>
                <c:pt idx="71">
                  <c:v>0.1841331406915992</c:v>
                </c:pt>
                <c:pt idx="72">
                  <c:v>0.18749757516465804</c:v>
                </c:pt>
                <c:pt idx="73">
                  <c:v>0.18781352684408589</c:v>
                </c:pt>
                <c:pt idx="74">
                  <c:v>0.18695062064139645</c:v>
                </c:pt>
                <c:pt idx="75">
                  <c:v>0.18552663744945005</c:v>
                </c:pt>
                <c:pt idx="76">
                  <c:v>0.18034589106246973</c:v>
                </c:pt>
                <c:pt idx="77">
                  <c:v>0.17524607788904645</c:v>
                </c:pt>
                <c:pt idx="78">
                  <c:v>0.17003395171384639</c:v>
                </c:pt>
                <c:pt idx="79">
                  <c:v>0.16409346021046869</c:v>
                </c:pt>
                <c:pt idx="80">
                  <c:v>0.16018623634575105</c:v>
                </c:pt>
                <c:pt idx="81">
                  <c:v>0.15667153810641163</c:v>
                </c:pt>
                <c:pt idx="82">
                  <c:v>0.15472022979614211</c:v>
                </c:pt>
                <c:pt idx="83">
                  <c:v>0.15376020514398966</c:v>
                </c:pt>
                <c:pt idx="84">
                  <c:v>0.15341090045933317</c:v>
                </c:pt>
                <c:pt idx="85">
                  <c:v>0.15436203816717697</c:v>
                </c:pt>
                <c:pt idx="86">
                  <c:v>0.15492436552123276</c:v>
                </c:pt>
                <c:pt idx="87">
                  <c:v>0.15686856656106901</c:v>
                </c:pt>
                <c:pt idx="88">
                  <c:v>0.15935663899633998</c:v>
                </c:pt>
                <c:pt idx="89">
                  <c:v>0.16157023313085803</c:v>
                </c:pt>
                <c:pt idx="90">
                  <c:v>0.16501071076055354</c:v>
                </c:pt>
                <c:pt idx="91">
                  <c:v>0.1681</c:v>
                </c:pt>
                <c:pt idx="92">
                  <c:v>0.17030599840092467</c:v>
                </c:pt>
                <c:pt idx="93">
                  <c:v>0.16996605261263315</c:v>
                </c:pt>
                <c:pt idx="94">
                  <c:v>0.16782807495879667</c:v>
                </c:pt>
                <c:pt idx="95">
                  <c:v>0.16553025576794758</c:v>
                </c:pt>
                <c:pt idx="96">
                  <c:v>0.1619846026955209</c:v>
                </c:pt>
                <c:pt idx="97">
                  <c:v>0.15936289664920034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19-4FBF-8C58-810C3E097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583616"/>
        <c:axId val="29589504"/>
      </c:lineChart>
      <c:dateAx>
        <c:axId val="29583616"/>
        <c:scaling>
          <c:orientation val="minMax"/>
          <c:max val="42887"/>
          <c:min val="34486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29589504"/>
        <c:crosses val="autoZero"/>
        <c:auto val="1"/>
        <c:lblOffset val="100"/>
        <c:baseTimeUnit val="months"/>
        <c:majorUnit val="12"/>
        <c:majorTimeUnit val="months"/>
      </c:dateAx>
      <c:valAx>
        <c:axId val="29589504"/>
        <c:scaling>
          <c:orientation val="minMax"/>
          <c:min val="8.0000000000000029E-2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295836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PIB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2308386467499495E-2"/>
          <c:y val="0.21604353355309061"/>
          <c:w val="0.88990233391003493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Datos_Macro!$K$9</c:f>
              <c:strCache>
                <c:ptCount val="1"/>
                <c:pt idx="0">
                  <c:v>Efectivo / PIB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D7AA-4B04-AA7C-AE8AF7ABC64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D7AA-4B04-AA7C-AE8AF7ABC64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AA-4B04-AA7C-AE8AF7ABC64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AA-4B04-AA7C-AE8AF7ABC64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AA-4B04-AA7C-AE8AF7ABC64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AA-4B04-AA7C-AE8AF7ABC64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AA-4B04-AA7C-AE8AF7ABC64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AA-4B04-AA7C-AE8AF7ABC64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AA-4B04-AA7C-AE8AF7ABC64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AA-4B04-AA7C-AE8AF7ABC64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AA-4B04-AA7C-AE8AF7ABC64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AA-4B04-AA7C-AE8AF7ABC64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7AA-4B04-AA7C-AE8AF7ABC64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AA-4B04-AA7C-AE8AF7ABC64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7AA-4B04-AA7C-AE8AF7ABC64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7AA-4B04-AA7C-AE8AF7ABC648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7AA-4B04-AA7C-AE8AF7ABC648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7AA-4B04-AA7C-AE8AF7ABC648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7AA-4B04-AA7C-AE8AF7ABC648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7AA-4B04-AA7C-AE8AF7ABC648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7AA-4B04-AA7C-AE8AF7ABC648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7AA-4B04-AA7C-AE8AF7ABC648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7AA-4B04-AA7C-AE8AF7ABC648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7AA-4B04-AA7C-AE8AF7ABC648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7AA-4B04-AA7C-AE8AF7ABC648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7AA-4B04-AA7C-AE8AF7ABC648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7AA-4B04-AA7C-AE8AF7ABC648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7AA-4B04-AA7C-AE8AF7ABC648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7AA-4B04-AA7C-AE8AF7ABC648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7AA-4B04-AA7C-AE8AF7ABC64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7AA-4B04-AA7C-AE8AF7ABC64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7AA-4B04-AA7C-AE8AF7ABC648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7AA-4B04-AA7C-AE8AF7ABC648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7AA-4B04-AA7C-AE8AF7ABC648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7AA-4B04-AA7C-AE8AF7ABC648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7AA-4B04-AA7C-AE8AF7ABC648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7AA-4B04-AA7C-AE8AF7ABC648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7AA-4B04-AA7C-AE8AF7ABC648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7AA-4B04-AA7C-AE8AF7ABC648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7AA-4B04-AA7C-AE8AF7ABC648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7AA-4B04-AA7C-AE8AF7ABC648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7AA-4B04-AA7C-AE8AF7ABC648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7AA-4B04-AA7C-AE8AF7ABC648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7AA-4B04-AA7C-AE8AF7ABC648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D7AA-4B04-AA7C-AE8AF7ABC648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D7AA-4B04-AA7C-AE8AF7ABC648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D7AA-4B04-AA7C-AE8AF7ABC648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D7AA-4B04-AA7C-AE8AF7ABC648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D7AA-4B04-AA7C-AE8AF7ABC648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D7AA-4B04-AA7C-AE8AF7ABC648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D7AA-4B04-AA7C-AE8AF7ABC648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D7AA-4B04-AA7C-AE8AF7ABC648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D7AA-4B04-AA7C-AE8AF7ABC648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D7AA-4B04-AA7C-AE8AF7ABC648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D7AA-4B04-AA7C-AE8AF7ABC648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D7AA-4B04-AA7C-AE8AF7ABC648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D7AA-4B04-AA7C-AE8AF7ABC648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D7AA-4B04-AA7C-AE8AF7ABC648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D7AA-4B04-AA7C-AE8AF7ABC648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AA-4B04-AA7C-AE8AF7ABC648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D7AA-4B04-AA7C-AE8AF7ABC648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D7AA-4B04-AA7C-AE8AF7ABC648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D7AA-4B04-AA7C-AE8AF7ABC648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D7AA-4B04-AA7C-AE8AF7ABC648}"/>
                </c:ext>
              </c:extLst>
            </c:dLbl>
            <c:dLbl>
              <c:idx val="6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CO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934-4150-A463-7CA4E95B58A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(Datos_Macro!$B$73:$B$89,Datos_Macro!$B$90:$B$129,Datos_Macro!$B$130:$B$139)</c:f>
              <c:numCache>
                <c:formatCode>mmm\-yy</c:formatCode>
                <c:ptCount val="67"/>
                <c:pt idx="0">
                  <c:v>36863</c:v>
                </c:pt>
                <c:pt idx="1">
                  <c:v>36953</c:v>
                </c:pt>
                <c:pt idx="2">
                  <c:v>37045</c:v>
                </c:pt>
                <c:pt idx="3">
                  <c:v>37137</c:v>
                </c:pt>
                <c:pt idx="4">
                  <c:v>37228</c:v>
                </c:pt>
                <c:pt idx="5">
                  <c:v>37318</c:v>
                </c:pt>
                <c:pt idx="6">
                  <c:v>37410</c:v>
                </c:pt>
                <c:pt idx="7">
                  <c:v>37502</c:v>
                </c:pt>
                <c:pt idx="8">
                  <c:v>37593</c:v>
                </c:pt>
                <c:pt idx="9">
                  <c:v>37683</c:v>
                </c:pt>
                <c:pt idx="10">
                  <c:v>37775</c:v>
                </c:pt>
                <c:pt idx="11">
                  <c:v>37867</c:v>
                </c:pt>
                <c:pt idx="12">
                  <c:v>37958</c:v>
                </c:pt>
                <c:pt idx="13">
                  <c:v>38049</c:v>
                </c:pt>
                <c:pt idx="14">
                  <c:v>38141</c:v>
                </c:pt>
                <c:pt idx="15">
                  <c:v>38233</c:v>
                </c:pt>
                <c:pt idx="16">
                  <c:v>38324</c:v>
                </c:pt>
                <c:pt idx="17">
                  <c:v>38414</c:v>
                </c:pt>
                <c:pt idx="18">
                  <c:v>38506</c:v>
                </c:pt>
                <c:pt idx="19">
                  <c:v>38598</c:v>
                </c:pt>
                <c:pt idx="20">
                  <c:v>38689</c:v>
                </c:pt>
                <c:pt idx="21">
                  <c:v>38779</c:v>
                </c:pt>
                <c:pt idx="22">
                  <c:v>38871</c:v>
                </c:pt>
                <c:pt idx="23">
                  <c:v>38963</c:v>
                </c:pt>
                <c:pt idx="24">
                  <c:v>39054</c:v>
                </c:pt>
                <c:pt idx="25">
                  <c:v>39144</c:v>
                </c:pt>
                <c:pt idx="26">
                  <c:v>39236</c:v>
                </c:pt>
                <c:pt idx="27">
                  <c:v>39328</c:v>
                </c:pt>
                <c:pt idx="28">
                  <c:v>39419</c:v>
                </c:pt>
                <c:pt idx="29">
                  <c:v>39510</c:v>
                </c:pt>
                <c:pt idx="30">
                  <c:v>39602</c:v>
                </c:pt>
                <c:pt idx="31">
                  <c:v>39694</c:v>
                </c:pt>
                <c:pt idx="32">
                  <c:v>39785</c:v>
                </c:pt>
                <c:pt idx="33">
                  <c:v>39875</c:v>
                </c:pt>
                <c:pt idx="34">
                  <c:v>39967</c:v>
                </c:pt>
                <c:pt idx="35">
                  <c:v>40059</c:v>
                </c:pt>
                <c:pt idx="36">
                  <c:v>40150</c:v>
                </c:pt>
                <c:pt idx="37">
                  <c:v>40240</c:v>
                </c:pt>
                <c:pt idx="38">
                  <c:v>40332</c:v>
                </c:pt>
                <c:pt idx="39">
                  <c:v>40424</c:v>
                </c:pt>
                <c:pt idx="40">
                  <c:v>40515</c:v>
                </c:pt>
                <c:pt idx="41">
                  <c:v>40605</c:v>
                </c:pt>
                <c:pt idx="42">
                  <c:v>40697</c:v>
                </c:pt>
                <c:pt idx="43">
                  <c:v>40789</c:v>
                </c:pt>
                <c:pt idx="44">
                  <c:v>40880</c:v>
                </c:pt>
                <c:pt idx="45">
                  <c:v>40971</c:v>
                </c:pt>
                <c:pt idx="46">
                  <c:v>41063</c:v>
                </c:pt>
                <c:pt idx="47">
                  <c:v>41155</c:v>
                </c:pt>
                <c:pt idx="48">
                  <c:v>41246</c:v>
                </c:pt>
                <c:pt idx="49">
                  <c:v>41336</c:v>
                </c:pt>
                <c:pt idx="50">
                  <c:v>41428</c:v>
                </c:pt>
                <c:pt idx="51">
                  <c:v>41520</c:v>
                </c:pt>
                <c:pt idx="52">
                  <c:v>41611</c:v>
                </c:pt>
                <c:pt idx="53">
                  <c:v>41701</c:v>
                </c:pt>
                <c:pt idx="54">
                  <c:v>41793</c:v>
                </c:pt>
                <c:pt idx="55">
                  <c:v>41885</c:v>
                </c:pt>
                <c:pt idx="56">
                  <c:v>41976</c:v>
                </c:pt>
                <c:pt idx="57">
                  <c:v>42066</c:v>
                </c:pt>
                <c:pt idx="58">
                  <c:v>42158</c:v>
                </c:pt>
                <c:pt idx="59">
                  <c:v>42250</c:v>
                </c:pt>
                <c:pt idx="60">
                  <c:v>42339</c:v>
                </c:pt>
                <c:pt idx="61">
                  <c:v>42430</c:v>
                </c:pt>
                <c:pt idx="62">
                  <c:v>42522</c:v>
                </c:pt>
                <c:pt idx="63">
                  <c:v>42614</c:v>
                </c:pt>
                <c:pt idx="64">
                  <c:v>42705</c:v>
                </c:pt>
                <c:pt idx="65">
                  <c:v>42795</c:v>
                </c:pt>
                <c:pt idx="66">
                  <c:v>42887</c:v>
                </c:pt>
              </c:numCache>
            </c:numRef>
          </c:cat>
          <c:val>
            <c:numRef>
              <c:f>(Datos_Macro!$K$73:$K$89,Datos_Macro!$K$90:$K$129,Datos_Macro!$K$130:$K$139)</c:f>
              <c:numCache>
                <c:formatCode>0.00%</c:formatCode>
                <c:ptCount val="67"/>
                <c:pt idx="0">
                  <c:v>2.6265125740423771E-2</c:v>
                </c:pt>
                <c:pt idx="1">
                  <c:v>2.7609533212447919E-2</c:v>
                </c:pt>
                <c:pt idx="2">
                  <c:v>2.8299945641479363E-2</c:v>
                </c:pt>
                <c:pt idx="3">
                  <c:v>2.8742962866566218E-2</c:v>
                </c:pt>
                <c:pt idx="4">
                  <c:v>2.9293049681362017E-2</c:v>
                </c:pt>
                <c:pt idx="5">
                  <c:v>3.0101372567388481E-2</c:v>
                </c:pt>
                <c:pt idx="6">
                  <c:v>3.0798839107931669E-2</c:v>
                </c:pt>
                <c:pt idx="7">
                  <c:v>3.2042443992633396E-2</c:v>
                </c:pt>
                <c:pt idx="8">
                  <c:v>3.28755396535068E-2</c:v>
                </c:pt>
                <c:pt idx="9">
                  <c:v>3.3254120403054997E-2</c:v>
                </c:pt>
                <c:pt idx="10">
                  <c:v>3.3859282228206729E-2</c:v>
                </c:pt>
                <c:pt idx="11">
                  <c:v>3.4073042654426559E-2</c:v>
                </c:pt>
                <c:pt idx="12">
                  <c:v>3.4561585140496717E-2</c:v>
                </c:pt>
                <c:pt idx="13">
                  <c:v>3.5277232396037986E-2</c:v>
                </c:pt>
                <c:pt idx="14">
                  <c:v>3.580629548575695E-2</c:v>
                </c:pt>
                <c:pt idx="15">
                  <c:v>3.6031931216561397E-2</c:v>
                </c:pt>
                <c:pt idx="16">
                  <c:v>3.5969776553554364E-2</c:v>
                </c:pt>
                <c:pt idx="17">
                  <c:v>3.6436385558018543E-2</c:v>
                </c:pt>
                <c:pt idx="18">
                  <c:v>3.6851031815197902E-2</c:v>
                </c:pt>
                <c:pt idx="19">
                  <c:v>3.7492681299593225E-2</c:v>
                </c:pt>
                <c:pt idx="20">
                  <c:v>3.8602714319422561E-2</c:v>
                </c:pt>
                <c:pt idx="21">
                  <c:v>3.9440159610312144E-2</c:v>
                </c:pt>
                <c:pt idx="22">
                  <c:v>4.0569617465218859E-2</c:v>
                </c:pt>
                <c:pt idx="23">
                  <c:v>4.1821135324978345E-2</c:v>
                </c:pt>
                <c:pt idx="24">
                  <c:v>4.2628374408273814E-2</c:v>
                </c:pt>
                <c:pt idx="25">
                  <c:v>4.3359269101553653E-2</c:v>
                </c:pt>
                <c:pt idx="26">
                  <c:v>4.3595678629063675E-2</c:v>
                </c:pt>
                <c:pt idx="27">
                  <c:v>4.3241792592874591E-2</c:v>
                </c:pt>
                <c:pt idx="28">
                  <c:v>4.2989881659407633E-2</c:v>
                </c:pt>
                <c:pt idx="29">
                  <c:v>4.288185504524359E-2</c:v>
                </c:pt>
                <c:pt idx="30">
                  <c:v>4.2271823864270475E-2</c:v>
                </c:pt>
                <c:pt idx="31">
                  <c:v>4.1787962151432947E-2</c:v>
                </c:pt>
                <c:pt idx="32">
                  <c:v>4.1817178469706187E-2</c:v>
                </c:pt>
                <c:pt idx="33">
                  <c:v>4.2218981419877136E-2</c:v>
                </c:pt>
                <c:pt idx="34">
                  <c:v>4.2697550593750827E-2</c:v>
                </c:pt>
                <c:pt idx="35">
                  <c:v>4.3246507015805083E-2</c:v>
                </c:pt>
                <c:pt idx="36">
                  <c:v>4.3061317975690599E-2</c:v>
                </c:pt>
                <c:pt idx="37">
                  <c:v>4.3008606104089173E-2</c:v>
                </c:pt>
                <c:pt idx="38">
                  <c:v>4.3308023849995984E-2</c:v>
                </c:pt>
                <c:pt idx="39">
                  <c:v>4.3890953496339084E-2</c:v>
                </c:pt>
                <c:pt idx="40">
                  <c:v>4.4333384157437553E-2</c:v>
                </c:pt>
                <c:pt idx="41">
                  <c:v>4.4826582441752472E-2</c:v>
                </c:pt>
                <c:pt idx="42">
                  <c:v>4.486391120223069E-2</c:v>
                </c:pt>
                <c:pt idx="43">
                  <c:v>4.4744391920343567E-2</c:v>
                </c:pt>
                <c:pt idx="44">
                  <c:v>4.4874230828367424E-2</c:v>
                </c:pt>
                <c:pt idx="45">
                  <c:v>4.4811125747323662E-2</c:v>
                </c:pt>
                <c:pt idx="46">
                  <c:v>4.475292294593966E-2</c:v>
                </c:pt>
                <c:pt idx="47">
                  <c:v>4.4739917967863856E-2</c:v>
                </c:pt>
                <c:pt idx="48">
                  <c:v>4.4774482156990196E-2</c:v>
                </c:pt>
                <c:pt idx="49">
                  <c:v>4.5168808474334167E-2</c:v>
                </c:pt>
                <c:pt idx="50">
                  <c:v>4.5427813905811028E-2</c:v>
                </c:pt>
                <c:pt idx="51">
                  <c:v>4.5917944635849424E-2</c:v>
                </c:pt>
                <c:pt idx="52">
                  <c:v>4.6508356343072751E-2</c:v>
                </c:pt>
                <c:pt idx="53">
                  <c:v>4.7184793793456539E-2</c:v>
                </c:pt>
                <c:pt idx="54">
                  <c:v>4.8266698759993273E-2</c:v>
                </c:pt>
                <c:pt idx="55">
                  <c:v>4.9072137598227684E-2</c:v>
                </c:pt>
                <c:pt idx="56">
                  <c:v>4.9977267259450418E-2</c:v>
                </c:pt>
                <c:pt idx="57">
                  <c:v>5.1304368597338175E-2</c:v>
                </c:pt>
                <c:pt idx="58">
                  <c:v>5.2520816760859311E-2</c:v>
                </c:pt>
                <c:pt idx="59">
                  <c:v>5.4273060959631525E-2</c:v>
                </c:pt>
                <c:pt idx="60">
                  <c:v>5.5905284905467673E-2</c:v>
                </c:pt>
                <c:pt idx="61">
                  <c:v>5.7314227981935424E-2</c:v>
                </c:pt>
                <c:pt idx="62">
                  <c:v>5.8002810602557665E-2</c:v>
                </c:pt>
                <c:pt idx="63">
                  <c:v>5.8051992668941087E-2</c:v>
                </c:pt>
                <c:pt idx="64">
                  <c:v>5.7467089592318471E-2</c:v>
                </c:pt>
                <c:pt idx="65">
                  <c:v>5.6423087370898101E-2</c:v>
                </c:pt>
                <c:pt idx="66">
                  <c:v>5.5688744522241422E-2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B-4497-A2B3-5B8AB19FC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06272"/>
        <c:axId val="29607808"/>
      </c:lineChart>
      <c:dateAx>
        <c:axId val="29606272"/>
        <c:scaling>
          <c:orientation val="minMax"/>
          <c:max val="42795"/>
          <c:min val="36951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29607808"/>
        <c:crosses val="autoZero"/>
        <c:auto val="1"/>
        <c:lblOffset val="100"/>
        <c:baseTimeUnit val="months"/>
        <c:majorUnit val="6"/>
        <c:majorTimeUnit val="months"/>
        <c:minorUnit val="1"/>
        <c:minorTimeUnit val="months"/>
      </c:dateAx>
      <c:valAx>
        <c:axId val="29607808"/>
        <c:scaling>
          <c:orientation val="minMax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296062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 </a:t>
            </a:r>
          </a:p>
          <a:p>
            <a:pPr>
              <a:defRPr/>
            </a:pPr>
            <a:r>
              <a:rPr lang="en-US" baseline="0"/>
              <a:t>PROFUNDIZACIÓN FINANCIERA</a:t>
            </a:r>
          </a:p>
          <a:p>
            <a:pPr>
              <a:defRPr/>
            </a:pPr>
            <a:r>
              <a:rPr lang="en-US" sz="1000" baseline="0"/>
              <a:t>Depósitos / PIB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0631116972667771"/>
          <c:w val="0.87883732940453074"/>
          <c:h val="0.5876332308880706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Datos_Macro!$J$191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5"/>
              <c:layout/>
              <c:spPr/>
              <c:txPr>
                <a:bodyPr rot="-5400000" vert="horz"/>
                <a:lstStyle/>
                <a:p>
                  <a:pPr>
                    <a:defRPr sz="800" b="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A0D-4F74-93AE-37C96263D9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solidFill>
                      <a:schemeClr val="tx2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(Datos_Macro!$B$192,Datos_Macro!$B$194,Datos_Macro!$B$195,Datos_Macro!$B$197,Datos_Macro!$B$202,Datos_Macro!$B$204,Datos_Macro!$B$206,Datos_Macro!$B$210)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Panamá</c:v>
                </c:pt>
                <c:pt idx="6">
                  <c:v>Perú</c:v>
                </c:pt>
                <c:pt idx="7">
                  <c:v>LATAM</c:v>
                </c:pt>
              </c:strCache>
            </c:strRef>
          </c:cat>
          <c:val>
            <c:numRef>
              <c:f>(Datos_Macro!$J$192,Datos_Macro!$J$194,Datos_Macro!$J$195,Datos_Macro!$J$197,Datos_Macro!$J$202,Datos_Macro!$J$204,Datos_Macro!$J$206,Datos_Macro!$J$210)</c:f>
              <c:numCache>
                <c:formatCode>0.0%</c:formatCode>
                <c:ptCount val="8"/>
                <c:pt idx="0">
                  <c:v>0.23371061893334205</c:v>
                </c:pt>
                <c:pt idx="1">
                  <c:v>0.28224751615902777</c:v>
                </c:pt>
                <c:pt idx="2">
                  <c:v>0.36510127738616638</c:v>
                </c:pt>
                <c:pt idx="3">
                  <c:v>0.70804017640897809</c:v>
                </c:pt>
                <c:pt idx="4">
                  <c:v>0.19696477948236041</c:v>
                </c:pt>
                <c:pt idx="5">
                  <c:v>1.4776674937965262</c:v>
                </c:pt>
                <c:pt idx="6">
                  <c:v>0.31150802859053123</c:v>
                </c:pt>
                <c:pt idx="7">
                  <c:v>0.46257215368851418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0D-4F74-93AE-37C96263D983}"/>
            </c:ext>
          </c:extLst>
        </c:ser>
        <c:ser>
          <c:idx val="2"/>
          <c:order val="2"/>
          <c:tx>
            <c:v>2015</c:v>
          </c:tx>
          <c:spPr>
            <a:solidFill>
              <a:srgbClr val="F8B13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(Datos_Macro!$K$192,Datos_Macro!$K$194,Datos_Macro!$K$195,Datos_Macro!$K$197,Datos_Macro!$K$202,Datos_Macro!$K$204,Datos_Macro!$K$206,Datos_Macro!$K$210)</c:f>
              <c:numCache>
                <c:formatCode>0.0%</c:formatCode>
                <c:ptCount val="8"/>
                <c:pt idx="0">
                  <c:v>0.21</c:v>
                </c:pt>
                <c:pt idx="1">
                  <c:v>0.36</c:v>
                </c:pt>
                <c:pt idx="2">
                  <c:v>0.48</c:v>
                </c:pt>
                <c:pt idx="3">
                  <c:v>0.76</c:v>
                </c:pt>
                <c:pt idx="4">
                  <c:v>0.22</c:v>
                </c:pt>
                <c:pt idx="5">
                  <c:v>0.95</c:v>
                </c:pt>
                <c:pt idx="6">
                  <c:v>0.35499999999999998</c:v>
                </c:pt>
                <c:pt idx="7">
                  <c:v>0.48099999999999998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3-4799-8044-BFEE99FF5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53728"/>
        <c:axId val="297552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Datos_Macro!$I$191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chemeClr val="bg1">
                      <a:lumMod val="50000"/>
                    </a:schemeClr>
                  </a:solidFill>
                  <a:ln>
                    <a:noFill/>
                  </a:ln>
                </c:spPr>
                <c:invertIfNegative val="0"/>
                <c:dLbls>
                  <c:dLbl>
                    <c:idx val="5"/>
                    <c:spPr/>
                    <c:txPr>
                      <a:bodyPr rot="-5400000" vert="horz"/>
                      <a:lstStyle/>
                      <a:p>
                        <a:pPr>
                          <a:defRPr sz="7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0A0D-4F74-93AE-37C96263D98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vert="horz"/>
                    <a:lstStyle/>
                    <a:p>
                      <a:pPr>
                        <a:defRPr sz="700" b="0">
                          <a:solidFill>
                            <a:schemeClr val="bg1">
                              <a:lumMod val="50000"/>
                            </a:schemeClr>
                          </a:solidFill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(Datos_Macro!$B$192,Datos_Macro!$B$194,Datos_Macro!$B$195,Datos_Macro!$B$197,Datos_Macro!$B$202,Datos_Macro!$B$204,Datos_Macro!$B$206,Datos_Macro!$B$210)</c15:sqref>
                        </c15:formulaRef>
                      </c:ext>
                    </c:extLst>
                    <c:strCache>
                      <c:ptCount val="8"/>
                      <c:pt idx="0">
                        <c:v>Argentina</c:v>
                      </c:pt>
                      <c:pt idx="1">
                        <c:v>Brasil</c:v>
                      </c:pt>
                      <c:pt idx="2">
                        <c:v>Colombia</c:v>
                      </c:pt>
                      <c:pt idx="3">
                        <c:v>Chile</c:v>
                      </c:pt>
                      <c:pt idx="4">
                        <c:v>México</c:v>
                      </c:pt>
                      <c:pt idx="5">
                        <c:v>Panamá</c:v>
                      </c:pt>
                      <c:pt idx="6">
                        <c:v>Perú</c:v>
                      </c:pt>
                      <c:pt idx="7">
                        <c:v>LATAM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(Datos_Macro!$I$192,Datos_Macro!$I$194,Datos_Macro!$I$195,Datos_Macro!$I$197,Datos_Macro!$I$202,Datos_Macro!$I$204,Datos_Macro!$I$206,Datos_Macro!$I$210)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0.22570734156297026</c:v>
                      </c:pt>
                      <c:pt idx="1">
                        <c:v>0.29921855042264578</c:v>
                      </c:pt>
                      <c:pt idx="2">
                        <c:v>0.33606993934527779</c:v>
                      </c:pt>
                      <c:pt idx="3">
                        <c:v>0.66927056023909604</c:v>
                      </c:pt>
                      <c:pt idx="4">
                        <c:v>0.19109815875193498</c:v>
                      </c:pt>
                      <c:pt idx="5">
                        <c:v>1.5172156646687927</c:v>
                      </c:pt>
                      <c:pt idx="6">
                        <c:v>0.27611529477629254</c:v>
                      </c:pt>
                      <c:pt idx="7">
                        <c:v>0.4431525141867052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A0D-4F74-93AE-37C96263D983}"/>
                  </c:ext>
                </c:extLst>
              </c15:ser>
            </c15:filteredBarSeries>
          </c:ext>
        </c:extLst>
      </c:barChart>
      <c:catAx>
        <c:axId val="2975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29755264"/>
        <c:crosses val="autoZero"/>
        <c:auto val="1"/>
        <c:lblAlgn val="ctr"/>
        <c:lblOffset val="100"/>
        <c:noMultiLvlLbl val="0"/>
      </c:catAx>
      <c:valAx>
        <c:axId val="2975526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2975372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60599479291345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</a:t>
            </a:r>
          </a:p>
          <a:p>
            <a:pPr>
              <a:defRPr/>
            </a:pPr>
            <a:r>
              <a:rPr lang="en-US" baseline="0"/>
              <a:t>PROFUNDIZACIÓN FINANCIERA</a:t>
            </a:r>
          </a:p>
          <a:p>
            <a:pPr>
              <a:defRPr/>
            </a:pPr>
            <a:r>
              <a:rPr lang="en-US" sz="1000" baseline="0"/>
              <a:t>Créditos / PIB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0631116972667771"/>
          <c:w val="0.87883732940453074"/>
          <c:h val="0.5876332308880706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Datos_Macro!$J$215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/>
              <c:spPr/>
              <c:txPr>
                <a:bodyPr rot="-5400000" vert="horz"/>
                <a:lstStyle/>
                <a:p>
                  <a:pPr>
                    <a:defRPr>
                      <a:solidFill>
                        <a:srgbClr val="1F497D"/>
                      </a:solidFill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B10-4D6B-99C1-884557173CF2}"/>
                </c:ext>
              </c:extLst>
            </c:dLbl>
            <c:dLbl>
              <c:idx val="1"/>
              <c:layout>
                <c:manualLayout>
                  <c:x val="0"/>
                  <c:y val="1.2238255929749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374-4362-B57F-1D5C9F746FD2}"/>
                </c:ext>
              </c:extLst>
            </c:dLbl>
            <c:dLbl>
              <c:idx val="2"/>
              <c:layout>
                <c:manualLayout>
                  <c:x val="-5.071401813089631E-17"/>
                  <c:y val="2.19706197561621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374-4362-B57F-1D5C9F746FD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374-4362-B57F-1D5C9F746FD2}"/>
                </c:ext>
              </c:extLst>
            </c:dLbl>
            <c:dLbl>
              <c:idx val="4"/>
              <c:layout/>
              <c:spPr/>
              <c:txPr>
                <a:bodyPr rot="-5400000" vert="horz"/>
                <a:lstStyle/>
                <a:p>
                  <a:pPr>
                    <a:defRPr>
                      <a:solidFill>
                        <a:srgbClr val="1F497D"/>
                      </a:solidFill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B10-4D6B-99C1-884557173CF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374-4362-B57F-1D5C9F746FD2}"/>
                </c:ext>
              </c:extLst>
            </c:dLbl>
            <c:dLbl>
              <c:idx val="6"/>
              <c:layout>
                <c:manualLayout>
                  <c:x val="-2.7662511263761751E-3"/>
                  <c:y val="7.04791733161573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374-4362-B57F-1D5C9F746FD2}"/>
                </c:ext>
              </c:extLst>
            </c:dLbl>
            <c:dLbl>
              <c:idx val="7"/>
              <c:layout>
                <c:manualLayout>
                  <c:x val="-1.0142803626179262E-16"/>
                  <c:y val="7.37207401654271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D374-4362-B57F-1D5C9F746F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rgbClr val="1F497D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(Datos_Macro!$B$216,Datos_Macro!$B$218,Datos_Macro!$B$219,Datos_Macro!$B$221,Datos_Macro!$B$226,Datos_Macro!$B$228,Datos_Macro!$B$230,Datos_Macro!$B$234)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Panamá</c:v>
                </c:pt>
                <c:pt idx="6">
                  <c:v>Perú</c:v>
                </c:pt>
                <c:pt idx="7">
                  <c:v>LATAM</c:v>
                </c:pt>
              </c:strCache>
            </c:strRef>
          </c:cat>
          <c:val>
            <c:numRef>
              <c:f>(Datos_Macro!$J$216,Datos_Macro!$J$218,Datos_Macro!$J$219,Datos_Macro!$J$221,Datos_Macro!$J$226,Datos_Macro!$J$228,Datos_Macro!$J$230,Datos_Macro!$J$234)</c:f>
              <c:numCache>
                <c:formatCode>0.0%</c:formatCode>
                <c:ptCount val="8"/>
                <c:pt idx="0">
                  <c:v>0.16464823362701178</c:v>
                </c:pt>
                <c:pt idx="1">
                  <c:v>0.56047547739180958</c:v>
                </c:pt>
                <c:pt idx="2">
                  <c:v>0.3551824414367365</c:v>
                </c:pt>
                <c:pt idx="3">
                  <c:v>0.81215250868903188</c:v>
                </c:pt>
                <c:pt idx="4">
                  <c:v>0.18144107365934964</c:v>
                </c:pt>
                <c:pt idx="5">
                  <c:v>0.92055330765008181</c:v>
                </c:pt>
                <c:pt idx="6">
                  <c:v>0.3101094435644931</c:v>
                </c:pt>
                <c:pt idx="7">
                  <c:v>0.38775498918527007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0-4D6B-99C1-884557173CF2}"/>
            </c:ext>
          </c:extLst>
        </c:ser>
        <c:ser>
          <c:idx val="2"/>
          <c:order val="2"/>
          <c:tx>
            <c:v>2015</c:v>
          </c:tx>
          <c:spPr>
            <a:solidFill>
              <a:srgbClr val="F8B133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9.7323638264129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374-4362-B57F-1D5C9F746FD2}"/>
                </c:ext>
              </c:extLst>
            </c:dLbl>
            <c:dLbl>
              <c:idx val="2"/>
              <c:layout>
                <c:manualLayout>
                  <c:x val="-5.071401813089631E-17"/>
                  <c:y val="9.7323638264129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374-4362-B57F-1D5C9F746FD2}"/>
                </c:ext>
              </c:extLst>
            </c:dLbl>
            <c:dLbl>
              <c:idx val="3"/>
              <c:layout>
                <c:manualLayout>
                  <c:x val="0"/>
                  <c:y val="0.1605840031358136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374-4362-B57F-1D5C9F746FD2}"/>
                </c:ext>
              </c:extLst>
            </c:dLbl>
            <c:dLbl>
              <c:idx val="5"/>
              <c:layout>
                <c:manualLayout>
                  <c:x val="0"/>
                  <c:y val="0.160584003135813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374-4362-B57F-1D5C9F746FD2}"/>
                </c:ext>
              </c:extLst>
            </c:dLbl>
            <c:dLbl>
              <c:idx val="6"/>
              <c:layout>
                <c:manualLayout>
                  <c:x val="1.0142803626179262E-16"/>
                  <c:y val="1.9464727652825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374-4362-B57F-1D5C9F746FD2}"/>
                </c:ext>
              </c:extLst>
            </c:dLbl>
            <c:dLbl>
              <c:idx val="7"/>
              <c:layout>
                <c:manualLayout>
                  <c:x val="0"/>
                  <c:y val="1.4598545739619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374-4362-B57F-1D5C9F746F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(Datos_Macro!$K$216,Datos_Macro!$K$218,Datos_Macro!$K$219,Datos_Macro!$K$221,Datos_Macro!$K$226,Datos_Macro!$K$228,Datos_Macro!$K$230,Datos_Macro!$K$234)</c:f>
              <c:numCache>
                <c:formatCode>0.0%</c:formatCode>
                <c:ptCount val="8"/>
                <c:pt idx="0">
                  <c:v>0.22</c:v>
                </c:pt>
                <c:pt idx="1">
                  <c:v>0.36</c:v>
                </c:pt>
                <c:pt idx="2">
                  <c:v>0.48</c:v>
                </c:pt>
                <c:pt idx="3">
                  <c:v>0.78300000000000003</c:v>
                </c:pt>
                <c:pt idx="4">
                  <c:v>0.216</c:v>
                </c:pt>
                <c:pt idx="5">
                  <c:v>0.95</c:v>
                </c:pt>
                <c:pt idx="6">
                  <c:v>0.35</c:v>
                </c:pt>
                <c:pt idx="7">
                  <c:v>0.437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74-4362-B57F-1D5C9F746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83168"/>
        <c:axId val="297847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Datos_Macro!$I$215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rgbClr val="F8B133"/>
                  </a:solidFill>
                  <a:ln>
                    <a:noFill/>
                  </a:ln>
                </c:spPr>
                <c:invertIfNegative val="0"/>
                <c:dLbls>
                  <c:dLbl>
                    <c:idx val="0"/>
                    <c:spPr>
                      <a:noFill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rgbClr val="F8B133"/>
                            </a:solidFill>
                          </a:defRPr>
                        </a:pPr>
                        <a:endParaRPr lang="es-CO"/>
                      </a:p>
                    </c:txPr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1B10-4D6B-99C1-884557173CF2}"/>
                      </c:ext>
                    </c:extLst>
                  </c:dLbl>
                  <c:dLbl>
                    <c:idx val="1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0-D374-4362-B57F-1D5C9F746FD2}"/>
                      </c:ext>
                    </c:extLst>
                  </c:dLbl>
                  <c:dLbl>
                    <c:idx val="3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1-D374-4362-B57F-1D5C9F746FD2}"/>
                      </c:ext>
                    </c:extLst>
                  </c:dLbl>
                  <c:dLbl>
                    <c:idx val="4"/>
                    <c:spPr/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rgbClr val="F8B133"/>
                            </a:solidFill>
                          </a:defRPr>
                        </a:pPr>
                        <a:endParaRPr lang="es-CO"/>
                      </a:p>
                    </c:txPr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1B10-4D6B-99C1-884557173CF2}"/>
                      </c:ext>
                    </c:extLst>
                  </c:dLbl>
                  <c:dLbl>
                    <c:idx val="5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2-D374-4362-B57F-1D5C9F746FD2}"/>
                      </c:ext>
                    </c:extLst>
                  </c:dLbl>
                  <c:dLbl>
                    <c:idx val="6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3-D374-4362-B57F-1D5C9F746FD2}"/>
                      </c:ext>
                    </c:extLst>
                  </c:dLbl>
                  <c:dLbl>
                    <c:idx val="7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4-D374-4362-B57F-1D5C9F746FD2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vert="horz"/>
                    <a:lstStyle/>
                    <a:p>
                      <a:pPr>
                        <a:defRPr sz="800" b="0">
                          <a:solidFill>
                            <a:srgbClr val="F8B133"/>
                          </a:solidFill>
                        </a:defRPr>
                      </a:pPr>
                      <a:endParaRPr lang="es-CO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(Datos_Macro!$B$216,Datos_Macro!$B$218,Datos_Macro!$B$219,Datos_Macro!$B$221,Datos_Macro!$B$226,Datos_Macro!$B$228,Datos_Macro!$B$230,Datos_Macro!$B$234)</c15:sqref>
                        </c15:formulaRef>
                      </c:ext>
                    </c:extLst>
                    <c:strCache>
                      <c:ptCount val="8"/>
                      <c:pt idx="0">
                        <c:v>Argentina</c:v>
                      </c:pt>
                      <c:pt idx="1">
                        <c:v>Brasil</c:v>
                      </c:pt>
                      <c:pt idx="2">
                        <c:v>Colombia</c:v>
                      </c:pt>
                      <c:pt idx="3">
                        <c:v>Chile</c:v>
                      </c:pt>
                      <c:pt idx="4">
                        <c:v>México</c:v>
                      </c:pt>
                      <c:pt idx="5">
                        <c:v>Panamá</c:v>
                      </c:pt>
                      <c:pt idx="6">
                        <c:v>Perú</c:v>
                      </c:pt>
                      <c:pt idx="7">
                        <c:v>LATAM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(Datos_Macro!$I$216,Datos_Macro!$I$218,Datos_Macro!$I$219,Datos_Macro!$I$221,Datos_Macro!$I$226,Datos_Macro!$I$228,Datos_Macro!$I$230,Datos_Macro!$I$234)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0.1545921581237226</c:v>
                      </c:pt>
                      <c:pt idx="1">
                        <c:v>0.53924164646749362</c:v>
                      </c:pt>
                      <c:pt idx="2">
                        <c:v>0.33142327022604556</c:v>
                      </c:pt>
                      <c:pt idx="3">
                        <c:v>0.75968096521880024</c:v>
                      </c:pt>
                      <c:pt idx="4">
                        <c:v>0.1718858773760702</c:v>
                      </c:pt>
                      <c:pt idx="5">
                        <c:v>0.92085608071634095</c:v>
                      </c:pt>
                      <c:pt idx="6">
                        <c:v>0.28367193706898663</c:v>
                      </c:pt>
                      <c:pt idx="7">
                        <c:v>0.36378467833468109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B10-4D6B-99C1-884557173CF2}"/>
                  </c:ext>
                </c:extLst>
              </c15:ser>
            </c15:filteredBarSeries>
          </c:ext>
        </c:extLst>
      </c:barChart>
      <c:catAx>
        <c:axId val="2978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29784704"/>
        <c:crosses val="autoZero"/>
        <c:auto val="1"/>
        <c:lblAlgn val="ctr"/>
        <c:lblOffset val="100"/>
        <c:noMultiLvlLbl val="0"/>
      </c:catAx>
      <c:valAx>
        <c:axId val="2978470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2978316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9429546742129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>
                <a:solidFill>
                  <a:schemeClr val="tx1"/>
                </a:solidFill>
              </a:rPr>
              <a:t>Colombia</a:t>
            </a:r>
          </a:p>
          <a:p>
            <a:pPr>
              <a:defRPr/>
            </a:pPr>
            <a:r>
              <a:rPr lang="en-US" baseline="0">
                <a:solidFill>
                  <a:schemeClr val="tx1"/>
                </a:solidFill>
              </a:rPr>
              <a:t>TRANSFERENCIAS POR </a:t>
            </a:r>
            <a:r>
              <a:rPr lang="en-US">
                <a:solidFill>
                  <a:schemeClr val="tx1"/>
                </a:solidFill>
              </a:rPr>
              <a:t>CUENTAS</a:t>
            </a:r>
            <a:r>
              <a:rPr lang="en-US" baseline="0">
                <a:solidFill>
                  <a:schemeClr val="tx1"/>
                </a:solidFill>
              </a:rPr>
              <a:t> MAESTRAS </a:t>
            </a:r>
            <a:r>
              <a:rPr lang="en-US" sz="1000" baseline="0">
                <a:solidFill>
                  <a:schemeClr val="tx1"/>
                </a:solidFill>
              </a:rPr>
              <a:t>Educación y Total Girado SGP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289910936865109"/>
          <c:y val="0.24524062503232946"/>
          <c:w val="0.8565453167726419"/>
          <c:h val="0.5633023213220381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Datos_RP!$C$10</c:f>
              <c:strCache>
                <c:ptCount val="1"/>
                <c:pt idx="0">
                  <c:v>Categorias 5 Y 6</c:v>
                </c:pt>
              </c:strCache>
            </c:strRef>
          </c:tx>
          <c:spPr>
            <a:solidFill>
              <a:srgbClr val="F8B133"/>
            </a:solidFill>
          </c:spPr>
          <c:invertIfNegative val="0"/>
          <c:cat>
            <c:strRef>
              <c:f>(Datos_RP!$B$11,Datos_RP!$B$15)</c:f>
              <c:strCache>
                <c:ptCount val="2"/>
                <c:pt idx="0">
                  <c:v>Educación</c:v>
                </c:pt>
                <c:pt idx="1">
                  <c:v>Total Girado</c:v>
                </c:pt>
              </c:strCache>
            </c:strRef>
          </c:cat>
          <c:val>
            <c:numRef>
              <c:f>Datos_RP!$C$11:$D$11</c:f>
              <c:numCache>
                <c:formatCode>_("$"\ * #,##0_);_("$"\ * \(#,##0\);_("$"\ * "-"??_);_(@_)</c:formatCode>
                <c:ptCount val="2"/>
                <c:pt idx="0">
                  <c:v>1079187601859.1801</c:v>
                </c:pt>
                <c:pt idx="1">
                  <c:v>17353090656424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A-44A5-ACF6-27C4DACE22EE}"/>
            </c:ext>
          </c:extLst>
        </c:ser>
        <c:ser>
          <c:idx val="4"/>
          <c:order val="1"/>
          <c:tx>
            <c:strRef>
              <c:f>Datos_RP!$D$10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(Datos_RP!$B$11,Datos_RP!$B$15)</c:f>
              <c:strCache>
                <c:ptCount val="2"/>
                <c:pt idx="0">
                  <c:v>Educación</c:v>
                </c:pt>
                <c:pt idx="1">
                  <c:v>Total Girado</c:v>
                </c:pt>
              </c:strCache>
            </c:strRef>
          </c:cat>
          <c:val>
            <c:numRef>
              <c:f>Datos_RP!$C$15:$D$15</c:f>
              <c:numCache>
                <c:formatCode>_("$"\ * #,##0_);_("$"\ * \(#,##0\);_("$"\ * "-"??_);_(@_)</c:formatCode>
                <c:ptCount val="2"/>
                <c:pt idx="0">
                  <c:v>7034090883289.1797</c:v>
                </c:pt>
                <c:pt idx="1">
                  <c:v>28988660996875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1A-44A5-ACF6-27C4DACE2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overlap val="100"/>
        <c:axId val="36776192"/>
        <c:axId val="36782080"/>
      </c:barChart>
      <c:catAx>
        <c:axId val="3677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782080"/>
        <c:crosses val="autoZero"/>
        <c:auto val="1"/>
        <c:lblAlgn val="ctr"/>
        <c:lblOffset val="100"/>
        <c:noMultiLvlLbl val="0"/>
      </c:catAx>
      <c:valAx>
        <c:axId val="3678208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776192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2682282915472387"/>
          <c:y val="0.89318960598869901"/>
          <c:w val="0.72961794001691216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>
                <a:solidFill>
                  <a:schemeClr val="tx1"/>
                </a:solidFill>
              </a:rPr>
              <a:t>América Latina</a:t>
            </a:r>
          </a:p>
          <a:p>
            <a:pPr>
              <a:defRPr/>
            </a:pPr>
            <a:r>
              <a:rPr lang="en-US" sz="1080">
                <a:solidFill>
                  <a:schemeClr val="tx1"/>
                </a:solidFill>
              </a:rPr>
              <a:t>PAGO</a:t>
            </a:r>
            <a:r>
              <a:rPr lang="en-US" sz="1080" baseline="0">
                <a:solidFill>
                  <a:schemeClr val="tx1"/>
                </a:solidFill>
              </a:rPr>
              <a:t> DE SERVICIOS PÚBLICOS</a:t>
            </a:r>
          </a:p>
          <a:p>
            <a:pPr>
              <a:defRPr/>
            </a:pPr>
            <a:r>
              <a:rPr lang="en-US" sz="1000" baseline="0">
                <a:solidFill>
                  <a:schemeClr val="tx1"/>
                </a:solidFill>
              </a:rPr>
              <a:t>Medio utilizado</a:t>
            </a:r>
            <a:endParaRPr lang="en-US" sz="100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344501916339956"/>
          <c:y val="0.22090971546629734"/>
          <c:w val="0.85096651621476183"/>
          <c:h val="0.66549214149937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Datos_RP!$C$32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Datos_RP!$B$33:$B$38</c:f>
              <c:strCache>
                <c:ptCount val="6"/>
                <c:pt idx="0">
                  <c:v>Perú</c:v>
                </c:pt>
                <c:pt idx="1">
                  <c:v>Colombia</c:v>
                </c:pt>
                <c:pt idx="2">
                  <c:v>México</c:v>
                </c:pt>
                <c:pt idx="3">
                  <c:v>LATC</c:v>
                </c:pt>
                <c:pt idx="4">
                  <c:v>Brasil</c:v>
                </c:pt>
                <c:pt idx="5">
                  <c:v>Chile</c:v>
                </c:pt>
              </c:strCache>
            </c:strRef>
          </c:cat>
          <c:val>
            <c:numRef>
              <c:f>Datos_RP!$C$33:$C$38</c:f>
              <c:numCache>
                <c:formatCode>0.00%</c:formatCode>
                <c:ptCount val="6"/>
                <c:pt idx="0">
                  <c:v>0.99099999999999999</c:v>
                </c:pt>
                <c:pt idx="1">
                  <c:v>0.99</c:v>
                </c:pt>
                <c:pt idx="2">
                  <c:v>0.97099999999999997</c:v>
                </c:pt>
                <c:pt idx="3">
                  <c:v>0.96</c:v>
                </c:pt>
                <c:pt idx="4">
                  <c:v>0.95599999999999996</c:v>
                </c:pt>
                <c:pt idx="5">
                  <c:v>0.93300000000000005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0-44A1-9F69-270A4BE59F41}"/>
            </c:ext>
          </c:extLst>
        </c:ser>
        <c:ser>
          <c:idx val="1"/>
          <c:order val="1"/>
          <c:tx>
            <c:strRef>
              <c:f>Datos_RP!$D$32</c:f>
              <c:strCache>
                <c:ptCount val="1"/>
                <c:pt idx="0">
                  <c:v>Account at FI</c:v>
                </c:pt>
              </c:strCache>
            </c:strRef>
          </c:tx>
          <c:spPr>
            <a:solidFill>
              <a:srgbClr val="F8B133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Datos_RP!$B$33:$B$38</c:f>
              <c:strCache>
                <c:ptCount val="6"/>
                <c:pt idx="0">
                  <c:v>Perú</c:v>
                </c:pt>
                <c:pt idx="1">
                  <c:v>Colombia</c:v>
                </c:pt>
                <c:pt idx="2">
                  <c:v>México</c:v>
                </c:pt>
                <c:pt idx="3">
                  <c:v>LATC</c:v>
                </c:pt>
                <c:pt idx="4">
                  <c:v>Brasil</c:v>
                </c:pt>
                <c:pt idx="5">
                  <c:v>Chile</c:v>
                </c:pt>
              </c:strCache>
            </c:strRef>
          </c:cat>
          <c:val>
            <c:numRef>
              <c:f>Datos_RP!$D$33:$D$38</c:f>
              <c:numCache>
                <c:formatCode>0.00%</c:formatCode>
                <c:ptCount val="6"/>
                <c:pt idx="0">
                  <c:v>1.7000000000000001E-2</c:v>
                </c:pt>
                <c:pt idx="1">
                  <c:v>0.03</c:v>
                </c:pt>
                <c:pt idx="2">
                  <c:v>0.10299999999999999</c:v>
                </c:pt>
                <c:pt idx="3">
                  <c:v>0.10100000000000001</c:v>
                </c:pt>
                <c:pt idx="4">
                  <c:v>0.13300000000000001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D0-44A1-9F69-270A4BE59F41}"/>
            </c:ext>
          </c:extLst>
        </c:ser>
        <c:ser>
          <c:idx val="2"/>
          <c:order val="2"/>
          <c:tx>
            <c:strRef>
              <c:f>Datos_RP!$E$32</c:f>
              <c:strCache>
                <c:ptCount val="1"/>
                <c:pt idx="0">
                  <c:v>Mobile Phone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Datos_RP!$B$33:$B$38</c:f>
              <c:strCache>
                <c:ptCount val="6"/>
                <c:pt idx="0">
                  <c:v>Perú</c:v>
                </c:pt>
                <c:pt idx="1">
                  <c:v>Colombia</c:v>
                </c:pt>
                <c:pt idx="2">
                  <c:v>México</c:v>
                </c:pt>
                <c:pt idx="3">
                  <c:v>LATC</c:v>
                </c:pt>
                <c:pt idx="4">
                  <c:v>Brasil</c:v>
                </c:pt>
                <c:pt idx="5">
                  <c:v>Chile</c:v>
                </c:pt>
              </c:strCache>
            </c:strRef>
          </c:cat>
          <c:val>
            <c:numRef>
              <c:f>Datos_RP!$E$33:$E$38</c:f>
              <c:numCache>
                <c:formatCode>0.00%</c:formatCode>
                <c:ptCount val="6"/>
                <c:pt idx="0">
                  <c:v>0</c:v>
                </c:pt>
                <c:pt idx="1">
                  <c:v>5.0000000000000001E-3</c:v>
                </c:pt>
                <c:pt idx="2">
                  <c:v>2.7E-2</c:v>
                </c:pt>
                <c:pt idx="3">
                  <c:v>1.2999999999999999E-2</c:v>
                </c:pt>
                <c:pt idx="4">
                  <c:v>1.0999999999999999E-2</c:v>
                </c:pt>
                <c:pt idx="5">
                  <c:v>2.4E-2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D0-44A1-9F69-270A4BE59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6792960"/>
        <c:axId val="36807040"/>
      </c:barChart>
      <c:catAx>
        <c:axId val="3679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807040"/>
        <c:crosses val="autoZero"/>
        <c:auto val="1"/>
        <c:lblAlgn val="ctr"/>
        <c:lblOffset val="100"/>
        <c:noMultiLvlLbl val="0"/>
      </c:catAx>
      <c:valAx>
        <c:axId val="3680704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792960"/>
        <c:crosses val="autoZero"/>
        <c:crossBetween val="between"/>
      </c:valAx>
      <c:spPr>
        <a:noFill/>
        <a:ln>
          <a:noFill/>
        </a:ln>
      </c:spPr>
    </c:plotArea>
    <c:legend>
      <c:legendPos val="t"/>
      <c:layout/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ecaudos P&#250;blicos'!H6"/><Relationship Id="rId2" Type="http://schemas.openxmlformats.org/officeDocument/2006/relationships/hyperlink" Target="#Interoperabilidad!H6"/><Relationship Id="rId1" Type="http://schemas.openxmlformats.org/officeDocument/2006/relationships/image" Target="../media/image1.png"/><Relationship Id="rId5" Type="http://schemas.openxmlformats.org/officeDocument/2006/relationships/hyperlink" Target="#Macroecon&#243;micos!H6"/><Relationship Id="rId4" Type="http://schemas.openxmlformats.org/officeDocument/2006/relationships/hyperlink" Target="#'Pagos Electr&#243;nicos'!H6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hyperlink" Target="#Datos_Macro!G68"/><Relationship Id="rId18" Type="http://schemas.openxmlformats.org/officeDocument/2006/relationships/image" Target="../media/image5.png"/><Relationship Id="rId26" Type="http://schemas.openxmlformats.org/officeDocument/2006/relationships/chart" Target="../charts/chart6.xml"/><Relationship Id="rId3" Type="http://schemas.openxmlformats.org/officeDocument/2006/relationships/chart" Target="../charts/chart1.xml"/><Relationship Id="rId21" Type="http://schemas.openxmlformats.org/officeDocument/2006/relationships/hyperlink" Target="#Datos_Macro!D144"/><Relationship Id="rId7" Type="http://schemas.openxmlformats.org/officeDocument/2006/relationships/hyperlink" Target="#Datos_Macro!D10"/><Relationship Id="rId12" Type="http://schemas.openxmlformats.org/officeDocument/2006/relationships/chart" Target="../charts/chart4.xml"/><Relationship Id="rId17" Type="http://schemas.openxmlformats.org/officeDocument/2006/relationships/image" Target="../media/image4.png"/><Relationship Id="rId25" Type="http://schemas.openxmlformats.org/officeDocument/2006/relationships/hyperlink" Target="#Datos_Macro!C181"/><Relationship Id="rId2" Type="http://schemas.openxmlformats.org/officeDocument/2006/relationships/hyperlink" Target="#Datos_Macro!C10"/><Relationship Id="rId16" Type="http://schemas.openxmlformats.org/officeDocument/2006/relationships/image" Target="../media/image3.png"/><Relationship Id="rId20" Type="http://schemas.openxmlformats.org/officeDocument/2006/relationships/hyperlink" Target="#Datos_Macro!C144"/><Relationship Id="rId1" Type="http://schemas.openxmlformats.org/officeDocument/2006/relationships/hyperlink" Target="#Macroecon&#243;micos!A1"/><Relationship Id="rId6" Type="http://schemas.openxmlformats.org/officeDocument/2006/relationships/image" Target="../media/image2.png"/><Relationship Id="rId11" Type="http://schemas.openxmlformats.org/officeDocument/2006/relationships/hyperlink" Target="#Datos_Macro!F10"/><Relationship Id="rId24" Type="http://schemas.openxmlformats.org/officeDocument/2006/relationships/hyperlink" Target="#Datos_Macro!F144"/><Relationship Id="rId5" Type="http://schemas.openxmlformats.org/officeDocument/2006/relationships/hyperlink" Target="#Datos_PE!B29"/><Relationship Id="rId15" Type="http://schemas.openxmlformats.org/officeDocument/2006/relationships/hyperlink" Target="#Macroecon&#243;micos!I2"/><Relationship Id="rId23" Type="http://schemas.openxmlformats.org/officeDocument/2006/relationships/hyperlink" Target="#&#205;ndice!G20"/><Relationship Id="rId28" Type="http://schemas.openxmlformats.org/officeDocument/2006/relationships/chart" Target="../charts/chart7.xml"/><Relationship Id="rId10" Type="http://schemas.openxmlformats.org/officeDocument/2006/relationships/chart" Target="../charts/chart3.xml"/><Relationship Id="rId19" Type="http://schemas.openxmlformats.org/officeDocument/2006/relationships/image" Target="../media/image6.png"/><Relationship Id="rId4" Type="http://schemas.openxmlformats.org/officeDocument/2006/relationships/hyperlink" Target="#'Pagos Electr&#243;nicos'!A1"/><Relationship Id="rId9" Type="http://schemas.openxmlformats.org/officeDocument/2006/relationships/hyperlink" Target="#Datos_Macro!E10"/><Relationship Id="rId14" Type="http://schemas.openxmlformats.org/officeDocument/2006/relationships/chart" Target="../charts/chart5.xml"/><Relationship Id="rId22" Type="http://schemas.openxmlformats.org/officeDocument/2006/relationships/hyperlink" Target="#Datos_Macro!E144"/><Relationship Id="rId27" Type="http://schemas.openxmlformats.org/officeDocument/2006/relationships/hyperlink" Target="#Datos_Macro!C205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Datos_RP!B43"/><Relationship Id="rId13" Type="http://schemas.openxmlformats.org/officeDocument/2006/relationships/chart" Target="../charts/chart11.xml"/><Relationship Id="rId3" Type="http://schemas.openxmlformats.org/officeDocument/2006/relationships/chart" Target="../charts/chart8.xml"/><Relationship Id="rId7" Type="http://schemas.openxmlformats.org/officeDocument/2006/relationships/chart" Target="../charts/chart9.xml"/><Relationship Id="rId12" Type="http://schemas.openxmlformats.org/officeDocument/2006/relationships/hyperlink" Target="#'Recaudos P&#250;blicos'!K2"/><Relationship Id="rId2" Type="http://schemas.openxmlformats.org/officeDocument/2006/relationships/hyperlink" Target="#Datos_RP!B9"/><Relationship Id="rId1" Type="http://schemas.openxmlformats.org/officeDocument/2006/relationships/hyperlink" Target="#'Recaudos P&#250;blicos'!A1"/><Relationship Id="rId6" Type="http://schemas.openxmlformats.org/officeDocument/2006/relationships/hyperlink" Target="#Datos_RP!B31"/><Relationship Id="rId11" Type="http://schemas.openxmlformats.org/officeDocument/2006/relationships/image" Target="../media/image2.png"/><Relationship Id="rId5" Type="http://schemas.openxmlformats.org/officeDocument/2006/relationships/hyperlink" Target="#Datos_PE!B29"/><Relationship Id="rId10" Type="http://schemas.openxmlformats.org/officeDocument/2006/relationships/hyperlink" Target="#&#205;ndice!G20"/><Relationship Id="rId4" Type="http://schemas.openxmlformats.org/officeDocument/2006/relationships/hyperlink" Target="#'Pagos Electr&#243;nicos'!A1"/><Relationship Id="rId9" Type="http://schemas.openxmlformats.org/officeDocument/2006/relationships/chart" Target="../charts/chart10.xml"/><Relationship Id="rId14" Type="http://schemas.openxmlformats.org/officeDocument/2006/relationships/hyperlink" Target="#Datos_RP!B54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Datos_PE!B83"/><Relationship Id="rId13" Type="http://schemas.openxmlformats.org/officeDocument/2006/relationships/chart" Target="../charts/chart17.xml"/><Relationship Id="rId18" Type="http://schemas.openxmlformats.org/officeDocument/2006/relationships/chart" Target="../charts/chart18.xml"/><Relationship Id="rId26" Type="http://schemas.openxmlformats.org/officeDocument/2006/relationships/chart" Target="../charts/chart22.xml"/><Relationship Id="rId3" Type="http://schemas.openxmlformats.org/officeDocument/2006/relationships/chart" Target="../charts/chart12.xml"/><Relationship Id="rId21" Type="http://schemas.openxmlformats.org/officeDocument/2006/relationships/hyperlink" Target="#Datos_PE!B46"/><Relationship Id="rId7" Type="http://schemas.openxmlformats.org/officeDocument/2006/relationships/chart" Target="../charts/chart14.xml"/><Relationship Id="rId12" Type="http://schemas.openxmlformats.org/officeDocument/2006/relationships/hyperlink" Target="#Datos_PE!B108"/><Relationship Id="rId17" Type="http://schemas.openxmlformats.org/officeDocument/2006/relationships/hyperlink" Target="#Datos_PE!C56"/><Relationship Id="rId25" Type="http://schemas.openxmlformats.org/officeDocument/2006/relationships/hyperlink" Target="#Datos_PE!B90"/><Relationship Id="rId2" Type="http://schemas.openxmlformats.org/officeDocument/2006/relationships/hyperlink" Target="#Datos_PE!B35"/><Relationship Id="rId16" Type="http://schemas.openxmlformats.org/officeDocument/2006/relationships/image" Target="../media/image2.png"/><Relationship Id="rId20" Type="http://schemas.openxmlformats.org/officeDocument/2006/relationships/chart" Target="../charts/chart19.xml"/><Relationship Id="rId29" Type="http://schemas.openxmlformats.org/officeDocument/2006/relationships/chart" Target="../charts/chart24.xml"/><Relationship Id="rId1" Type="http://schemas.openxmlformats.org/officeDocument/2006/relationships/hyperlink" Target="#'Pagos Electr&#243;nicos'!A1"/><Relationship Id="rId6" Type="http://schemas.openxmlformats.org/officeDocument/2006/relationships/hyperlink" Target="#Datos_PE!G20"/><Relationship Id="rId11" Type="http://schemas.openxmlformats.org/officeDocument/2006/relationships/chart" Target="../charts/chart16.xml"/><Relationship Id="rId24" Type="http://schemas.openxmlformats.org/officeDocument/2006/relationships/chart" Target="../charts/chart21.xml"/><Relationship Id="rId5" Type="http://schemas.openxmlformats.org/officeDocument/2006/relationships/chart" Target="../charts/chart13.xml"/><Relationship Id="rId15" Type="http://schemas.openxmlformats.org/officeDocument/2006/relationships/hyperlink" Target="#&#205;ndice!G20"/><Relationship Id="rId23" Type="http://schemas.openxmlformats.org/officeDocument/2006/relationships/hyperlink" Target="#Datos_PE!C118"/><Relationship Id="rId28" Type="http://schemas.openxmlformats.org/officeDocument/2006/relationships/hyperlink" Target="#Datos_PE!C148"/><Relationship Id="rId10" Type="http://schemas.openxmlformats.org/officeDocument/2006/relationships/hyperlink" Target="#Datos_PE!B98"/><Relationship Id="rId19" Type="http://schemas.openxmlformats.org/officeDocument/2006/relationships/hyperlink" Target="#Datos_PE!B10"/><Relationship Id="rId4" Type="http://schemas.openxmlformats.org/officeDocument/2006/relationships/hyperlink" Target="#Datos_PE!G10"/><Relationship Id="rId9" Type="http://schemas.openxmlformats.org/officeDocument/2006/relationships/chart" Target="../charts/chart15.xml"/><Relationship Id="rId14" Type="http://schemas.openxmlformats.org/officeDocument/2006/relationships/hyperlink" Target="#'Pagos Electr&#243;nicos'!K2"/><Relationship Id="rId22" Type="http://schemas.openxmlformats.org/officeDocument/2006/relationships/chart" Target="../charts/chart20.xml"/><Relationship Id="rId27" Type="http://schemas.openxmlformats.org/officeDocument/2006/relationships/chart" Target="../charts/chart23.xml"/><Relationship Id="rId30" Type="http://schemas.openxmlformats.org/officeDocument/2006/relationships/hyperlink" Target="#Datos_PE!C154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teroperabilidad!G6"/><Relationship Id="rId2" Type="http://schemas.openxmlformats.org/officeDocument/2006/relationships/image" Target="../media/image2.png"/><Relationship Id="rId1" Type="http://schemas.openxmlformats.org/officeDocument/2006/relationships/hyperlink" Target="#&#205;ndice!G20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acroecon&#243;micos!H6"/><Relationship Id="rId2" Type="http://schemas.openxmlformats.org/officeDocument/2006/relationships/hyperlink" Target="#Datos_Macro!N1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Datos_RP!H1"/><Relationship Id="rId2" Type="http://schemas.openxmlformats.org/officeDocument/2006/relationships/hyperlink" Target="#'Recaudos P&#250;blicos'!H6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Pagos Electr&#243;nicos'!H6"/><Relationship Id="rId2" Type="http://schemas.openxmlformats.org/officeDocument/2006/relationships/hyperlink" Target="#Datos_PE!M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8</xdr:row>
      <xdr:rowOff>55062</xdr:rowOff>
    </xdr:from>
    <xdr:to>
      <xdr:col>6</xdr:col>
      <xdr:colOff>85725</xdr:colOff>
      <xdr:row>14</xdr:row>
      <xdr:rowOff>169231</xdr:rowOff>
    </xdr:to>
    <xdr:pic>
      <xdr:nvPicPr>
        <xdr:cNvPr id="1026" name="Picture 2" descr="http://asobancarianuevoapp.com/app/img/logo-asobancaria-header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7350" y="1502862"/>
          <a:ext cx="2238375" cy="1257169"/>
        </a:xfrm>
        <a:prstGeom prst="rect">
          <a:avLst/>
        </a:prstGeom>
        <a:noFill/>
      </xdr:spPr>
    </xdr:pic>
    <xdr:clientData/>
  </xdr:twoCellAnchor>
  <xdr:twoCellAnchor>
    <xdr:from>
      <xdr:col>2</xdr:col>
      <xdr:colOff>106431</xdr:colOff>
      <xdr:row>8</xdr:row>
      <xdr:rowOff>153641</xdr:rowOff>
    </xdr:from>
    <xdr:to>
      <xdr:col>14</xdr:col>
      <xdr:colOff>330061</xdr:colOff>
      <xdr:row>27</xdr:row>
      <xdr:rowOff>20291</xdr:rowOff>
    </xdr:to>
    <xdr:sp macro="" textlink="">
      <xdr:nvSpPr>
        <xdr:cNvPr id="11" name="10 Rectángulo redondeado"/>
        <xdr:cNvSpPr/>
      </xdr:nvSpPr>
      <xdr:spPr>
        <a:xfrm>
          <a:off x="1278006" y="1677641"/>
          <a:ext cx="8958055" cy="3419475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11</xdr:col>
      <xdr:colOff>381840</xdr:colOff>
      <xdr:row>16</xdr:row>
      <xdr:rowOff>131691</xdr:rowOff>
    </xdr:from>
    <xdr:to>
      <xdr:col>13</xdr:col>
      <xdr:colOff>704033</xdr:colOff>
      <xdr:row>19</xdr:row>
      <xdr:rowOff>107694</xdr:rowOff>
    </xdr:to>
    <xdr:sp macro="" textlink="">
      <xdr:nvSpPr>
        <xdr:cNvPr id="13" name="12 Rectángulo redondeado">
          <a:hlinkClick xmlns:r="http://schemas.openxmlformats.org/officeDocument/2006/relationships" r:id="rId2"/>
        </xdr:cNvPr>
        <xdr:cNvSpPr/>
      </xdr:nvSpPr>
      <xdr:spPr>
        <a:xfrm>
          <a:off x="8068101" y="3560691"/>
          <a:ext cx="1846193" cy="547503"/>
        </a:xfrm>
        <a:prstGeom prst="roundRect">
          <a:avLst/>
        </a:prstGeom>
        <a:solidFill>
          <a:srgbClr val="F8B133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INTEROPERABILIDAD</a:t>
          </a:r>
        </a:p>
      </xdr:txBody>
    </xdr:sp>
    <xdr:clientData/>
  </xdr:twoCellAnchor>
  <xdr:twoCellAnchor>
    <xdr:from>
      <xdr:col>5</xdr:col>
      <xdr:colOff>737147</xdr:colOff>
      <xdr:row>16</xdr:row>
      <xdr:rowOff>131693</xdr:rowOff>
    </xdr:from>
    <xdr:to>
      <xdr:col>8</xdr:col>
      <xdr:colOff>289886</xdr:colOff>
      <xdr:row>19</xdr:row>
      <xdr:rowOff>107696</xdr:rowOff>
    </xdr:to>
    <xdr:sp macro="" textlink="">
      <xdr:nvSpPr>
        <xdr:cNvPr id="14" name="13 Rectángulo redondeado">
          <a:hlinkClick xmlns:r="http://schemas.openxmlformats.org/officeDocument/2006/relationships" r:id="rId3"/>
        </xdr:cNvPr>
        <xdr:cNvSpPr/>
      </xdr:nvSpPr>
      <xdr:spPr>
        <a:xfrm>
          <a:off x="3851408" y="3560693"/>
          <a:ext cx="1838739" cy="547503"/>
        </a:xfrm>
        <a:prstGeom prst="roundRect">
          <a:avLst/>
        </a:prstGeom>
        <a:solidFill>
          <a:srgbClr val="F8B133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RECAUDOS</a:t>
          </a:r>
          <a:r>
            <a:rPr lang="es-CO" sz="1050" b="1" baseline="0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 PÚBLICOS</a:t>
          </a:r>
          <a:endParaRPr lang="es-CO" sz="1050" b="1">
            <a:solidFill>
              <a:schemeClr val="tx2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8</xdr:col>
      <xdr:colOff>552455</xdr:colOff>
      <xdr:row>16</xdr:row>
      <xdr:rowOff>131692</xdr:rowOff>
    </xdr:from>
    <xdr:to>
      <xdr:col>11</xdr:col>
      <xdr:colOff>115961</xdr:colOff>
      <xdr:row>19</xdr:row>
      <xdr:rowOff>107695</xdr:rowOff>
    </xdr:to>
    <xdr:sp macro="" textlink="">
      <xdr:nvSpPr>
        <xdr:cNvPr id="15" name="14 Rectángulo redondeado">
          <a:hlinkClick xmlns:r="http://schemas.openxmlformats.org/officeDocument/2006/relationships" r:id="rId4"/>
        </xdr:cNvPr>
        <xdr:cNvSpPr/>
      </xdr:nvSpPr>
      <xdr:spPr>
        <a:xfrm>
          <a:off x="5952716" y="3560692"/>
          <a:ext cx="1849506" cy="547503"/>
        </a:xfrm>
        <a:prstGeom prst="roundRect">
          <a:avLst/>
        </a:prstGeom>
        <a:solidFill>
          <a:srgbClr val="F8B133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PAGOS</a:t>
          </a:r>
          <a:r>
            <a:rPr lang="es-CO" sz="1050" b="1" baseline="0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 ELECTRÓNICOS</a:t>
          </a:r>
          <a:endParaRPr lang="es-CO" sz="1050" b="1">
            <a:solidFill>
              <a:schemeClr val="tx2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 editAs="oneCell">
    <xdr:from>
      <xdr:col>3</xdr:col>
      <xdr:colOff>38100</xdr:colOff>
      <xdr:row>19</xdr:row>
      <xdr:rowOff>66255</xdr:rowOff>
    </xdr:from>
    <xdr:to>
      <xdr:col>6</xdr:col>
      <xdr:colOff>123825</xdr:colOff>
      <xdr:row>26</xdr:row>
      <xdr:rowOff>65233</xdr:rowOff>
    </xdr:to>
    <xdr:pic>
      <xdr:nvPicPr>
        <xdr:cNvPr id="16" name="Picture 2" descr="http://asobancarianuevoapp.com/app/img/logo-asobancaria-header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28361" y="4066755"/>
          <a:ext cx="2371725" cy="1332478"/>
        </a:xfrm>
        <a:prstGeom prst="rect">
          <a:avLst/>
        </a:prstGeom>
        <a:noFill/>
      </xdr:spPr>
    </xdr:pic>
    <xdr:clientData/>
  </xdr:twoCellAnchor>
  <xdr:twoCellAnchor>
    <xdr:from>
      <xdr:col>4</xdr:col>
      <xdr:colOff>761999</xdr:colOff>
      <xdr:row>10</xdr:row>
      <xdr:rowOff>85724</xdr:rowOff>
    </xdr:from>
    <xdr:to>
      <xdr:col>12</xdr:col>
      <xdr:colOff>0</xdr:colOff>
      <xdr:row>14</xdr:row>
      <xdr:rowOff>114300</xdr:rowOff>
    </xdr:to>
    <xdr:sp macro="" textlink="">
      <xdr:nvSpPr>
        <xdr:cNvPr id="17" name="16 Rectángulo redondeado"/>
        <xdr:cNvSpPr/>
      </xdr:nvSpPr>
      <xdr:spPr>
        <a:xfrm>
          <a:off x="3105149" y="2371724"/>
          <a:ext cx="5334001" cy="790576"/>
        </a:xfrm>
        <a:prstGeom prst="roundRect">
          <a:avLst/>
        </a:prstGeom>
        <a:solidFill>
          <a:schemeClr val="tx2"/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4000" b="1" baseline="0"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 </a:t>
          </a:r>
          <a:r>
            <a:rPr lang="es-CO" sz="4400" b="1" baseline="0">
              <a:ln>
                <a:noFill/>
              </a:ln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PROYECTO F</a:t>
          </a:r>
          <a:endParaRPr lang="es-CO" sz="800" b="1">
            <a:ln>
              <a:noFill/>
            </a:ln>
            <a:solidFill>
              <a:schemeClr val="bg1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257175</xdr:colOff>
      <xdr:row>21</xdr:row>
      <xdr:rowOff>85725</xdr:rowOff>
    </xdr:from>
    <xdr:to>
      <xdr:col>13</xdr:col>
      <xdr:colOff>723900</xdr:colOff>
      <xdr:row>24</xdr:row>
      <xdr:rowOff>152400</xdr:rowOff>
    </xdr:to>
    <xdr:sp macro="" textlink="">
      <xdr:nvSpPr>
        <xdr:cNvPr id="19" name="18 Rectángulo redondeado"/>
        <xdr:cNvSpPr/>
      </xdr:nvSpPr>
      <xdr:spPr>
        <a:xfrm>
          <a:off x="4019550" y="4086225"/>
          <a:ext cx="5800725" cy="638175"/>
        </a:xfrm>
        <a:prstGeom prst="roundRect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>
              <a:latin typeface="Helvetica" pitchFamily="34" charset="0"/>
              <a:cs typeface="Helvetica" pitchFamily="34" charset="0"/>
            </a:rPr>
            <a:t>DISCLAIMER: Esta publicación fue realizada por la Dirección de Inclusión Financiera y Medios de</a:t>
          </a:r>
          <a:r>
            <a:rPr lang="es-CO" sz="800" b="0" baseline="0">
              <a:latin typeface="Helvetica" pitchFamily="34" charset="0"/>
              <a:cs typeface="Helvetica" pitchFamily="34" charset="0"/>
            </a:rPr>
            <a:t> Pago,</a:t>
          </a:r>
          <a:r>
            <a:rPr lang="es-CO" sz="800" b="0">
              <a:latin typeface="Helvetica" pitchFamily="34" charset="0"/>
              <a:cs typeface="Helvetica" pitchFamily="34" charset="0"/>
            </a:rPr>
            <a:t> la Dirección de Gestión Operativa y Seguridad y la</a:t>
          </a:r>
          <a:r>
            <a:rPr lang="es-CO" sz="800" b="0" baseline="0">
              <a:latin typeface="Helvetica" pitchFamily="34" charset="0"/>
              <a:cs typeface="Helvetica" pitchFamily="34" charset="0"/>
            </a:rPr>
            <a:t> Dirección Económica </a:t>
          </a:r>
          <a:r>
            <a:rPr lang="es-CO" sz="800" b="0">
              <a:latin typeface="Helvetica" pitchFamily="34" charset="0"/>
              <a:cs typeface="Helvetica" pitchFamily="34" charset="0"/>
            </a:rPr>
            <a:t>de Asobancaria. Los datos e información aquí consignados son exclusivamente de tipo general</a:t>
          </a:r>
          <a:r>
            <a:rPr lang="es-CO" sz="800" b="0" baseline="0">
              <a:latin typeface="Helvetica" pitchFamily="34" charset="0"/>
              <a:cs typeface="Helvetica" pitchFamily="34" charset="0"/>
            </a:rPr>
            <a:t> </a:t>
          </a:r>
          <a:r>
            <a:rPr lang="es-CO" sz="800" b="0">
              <a:latin typeface="Helvetica" pitchFamily="34" charset="0"/>
              <a:cs typeface="Helvetica" pitchFamily="34" charset="0"/>
            </a:rPr>
            <a:t>y no están dirigidos a circunstancias específicas de ninguna persona o entidad, razón por la cual el uso de la información suministrada será exclusivamente responsabilidad del usuario.</a:t>
          </a:r>
        </a:p>
      </xdr:txBody>
    </xdr:sp>
    <xdr:clientData/>
  </xdr:twoCellAnchor>
  <xdr:twoCellAnchor>
    <xdr:from>
      <xdr:col>3</xdr:col>
      <xdr:colOff>192558</xdr:colOff>
      <xdr:row>16</xdr:row>
      <xdr:rowOff>131695</xdr:rowOff>
    </xdr:from>
    <xdr:to>
      <xdr:col>5</xdr:col>
      <xdr:colOff>496943</xdr:colOff>
      <xdr:row>19</xdr:row>
      <xdr:rowOff>107698</xdr:rowOff>
    </xdr:to>
    <xdr:sp macro="" textlink="">
      <xdr:nvSpPr>
        <xdr:cNvPr id="23" name="22 Rectángulo redondeado">
          <a:hlinkClick xmlns:r="http://schemas.openxmlformats.org/officeDocument/2006/relationships" r:id="rId5"/>
        </xdr:cNvPr>
        <xdr:cNvSpPr/>
      </xdr:nvSpPr>
      <xdr:spPr>
        <a:xfrm>
          <a:off x="1782819" y="3560695"/>
          <a:ext cx="1828385" cy="547503"/>
        </a:xfrm>
        <a:prstGeom prst="roundRect">
          <a:avLst/>
        </a:prstGeom>
        <a:solidFill>
          <a:srgbClr val="F8B133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MACROECONÓMICOS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25</xdr:row>
      <xdr:rowOff>114300</xdr:rowOff>
    </xdr:from>
    <xdr:to>
      <xdr:col>1</xdr:col>
      <xdr:colOff>199050</xdr:colOff>
      <xdr:row>28</xdr:row>
      <xdr:rowOff>118800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53129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22</xdr:row>
      <xdr:rowOff>57150</xdr:rowOff>
    </xdr:from>
    <xdr:to>
      <xdr:col>1</xdr:col>
      <xdr:colOff>199050</xdr:colOff>
      <xdr:row>25</xdr:row>
      <xdr:rowOff>61650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 rot="16200000">
          <a:off x="430650" y="46842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85724</xdr:colOff>
      <xdr:row>15</xdr:row>
      <xdr:rowOff>57152</xdr:rowOff>
    </xdr:from>
    <xdr:to>
      <xdr:col>8</xdr:col>
      <xdr:colOff>57150</xdr:colOff>
      <xdr:row>28</xdr:row>
      <xdr:rowOff>161926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56</xdr:row>
      <xdr:rowOff>0</xdr:rowOff>
    </xdr:from>
    <xdr:to>
      <xdr:col>1</xdr:col>
      <xdr:colOff>189525</xdr:colOff>
      <xdr:row>56</xdr:row>
      <xdr:rowOff>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 rot="16200000">
          <a:off x="709125" y="6339375"/>
          <a:ext cx="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56</xdr:row>
      <xdr:rowOff>0</xdr:rowOff>
    </xdr:from>
    <xdr:to>
      <xdr:col>1</xdr:col>
      <xdr:colOff>189525</xdr:colOff>
      <xdr:row>56</xdr:row>
      <xdr:rowOff>0</xdr:rowOff>
    </xdr:to>
    <xdr:sp macro="" textlink="">
      <xdr:nvSpPr>
        <xdr:cNvPr id="7" name="6 Rectángulo redondeado">
          <a:hlinkClick xmlns:r="http://schemas.openxmlformats.org/officeDocument/2006/relationships" r:id="rId5"/>
        </xdr:cNvPr>
        <xdr:cNvSpPr/>
      </xdr:nvSpPr>
      <xdr:spPr>
        <a:xfrm rot="16200000">
          <a:off x="709125" y="6339375"/>
          <a:ext cx="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14" name="13 CuadroTexto"/>
        <xdr:cNvSpPr txBox="1"/>
      </xdr:nvSpPr>
      <xdr:spPr>
        <a:xfrm>
          <a:off x="2428875" y="303847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8B133"/>
              </a:solidFill>
              <a:latin typeface="Helvetica" pitchFamily="34" charset="0"/>
              <a:cs typeface="Helvetica" pitchFamily="34" charset="0"/>
            </a:rPr>
            <a:t>INDICADORES DISPONIBLES</a:t>
          </a:r>
        </a:p>
      </xdr:txBody>
    </xdr:sp>
    <xdr:clientData/>
  </xdr:twoCellAnchor>
  <xdr:twoCellAnchor editAs="oneCell">
    <xdr:from>
      <xdr:col>1</xdr:col>
      <xdr:colOff>0</xdr:colOff>
      <xdr:row>1</xdr:row>
      <xdr:rowOff>28575</xdr:rowOff>
    </xdr:from>
    <xdr:to>
      <xdr:col>3</xdr:col>
      <xdr:colOff>457200</xdr:colOff>
      <xdr:row>3</xdr:row>
      <xdr:rowOff>41585</xdr:rowOff>
    </xdr:to>
    <xdr:pic>
      <xdr:nvPicPr>
        <xdr:cNvPr id="16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219075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9</xdr:col>
      <xdr:colOff>28575</xdr:colOff>
      <xdr:row>25</xdr:row>
      <xdr:rowOff>104775</xdr:rowOff>
    </xdr:from>
    <xdr:to>
      <xdr:col>9</xdr:col>
      <xdr:colOff>208575</xdr:colOff>
      <xdr:row>28</xdr:row>
      <xdr:rowOff>109275</xdr:rowOff>
    </xdr:to>
    <xdr:sp macro="" textlink="">
      <xdr:nvSpPr>
        <xdr:cNvPr id="20" name="19 Rectángulo redondeado">
          <a:hlinkClick xmlns:r="http://schemas.openxmlformats.org/officeDocument/2006/relationships" r:id="rId1"/>
        </xdr:cNvPr>
        <xdr:cNvSpPr/>
      </xdr:nvSpPr>
      <xdr:spPr>
        <a:xfrm rot="16200000">
          <a:off x="6069450" y="5303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28575</xdr:colOff>
      <xdr:row>22</xdr:row>
      <xdr:rowOff>47625</xdr:rowOff>
    </xdr:from>
    <xdr:to>
      <xdr:col>9</xdr:col>
      <xdr:colOff>208575</xdr:colOff>
      <xdr:row>25</xdr:row>
      <xdr:rowOff>52125</xdr:rowOff>
    </xdr:to>
    <xdr:sp macro="" textlink="">
      <xdr:nvSpPr>
        <xdr:cNvPr id="21" name="20 Rectángulo redondeado">
          <a:hlinkClick xmlns:r="http://schemas.openxmlformats.org/officeDocument/2006/relationships" r:id="rId7"/>
        </xdr:cNvPr>
        <xdr:cNvSpPr/>
      </xdr:nvSpPr>
      <xdr:spPr>
        <a:xfrm rot="16200000">
          <a:off x="6069450" y="4674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295273</xdr:colOff>
      <xdr:row>15</xdr:row>
      <xdr:rowOff>47626</xdr:rowOff>
    </xdr:from>
    <xdr:to>
      <xdr:col>15</xdr:col>
      <xdr:colOff>514349</xdr:colOff>
      <xdr:row>28</xdr:row>
      <xdr:rowOff>180975</xdr:rowOff>
    </xdr:to>
    <xdr:graphicFrame macro="">
      <xdr:nvGraphicFramePr>
        <xdr:cNvPr id="22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19050</xdr:colOff>
      <xdr:row>41</xdr:row>
      <xdr:rowOff>104775</xdr:rowOff>
    </xdr:from>
    <xdr:to>
      <xdr:col>1</xdr:col>
      <xdr:colOff>199050</xdr:colOff>
      <xdr:row>44</xdr:row>
      <xdr:rowOff>109275</xdr:rowOff>
    </xdr:to>
    <xdr:sp macro="" textlink="">
      <xdr:nvSpPr>
        <xdr:cNvPr id="23" name="22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835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38</xdr:row>
      <xdr:rowOff>47625</xdr:rowOff>
    </xdr:from>
    <xdr:to>
      <xdr:col>1</xdr:col>
      <xdr:colOff>199050</xdr:colOff>
      <xdr:row>41</xdr:row>
      <xdr:rowOff>52125</xdr:rowOff>
    </xdr:to>
    <xdr:sp macro="" textlink="">
      <xdr:nvSpPr>
        <xdr:cNvPr id="24" name="23 Rectángulo redondeado">
          <a:hlinkClick xmlns:r="http://schemas.openxmlformats.org/officeDocument/2006/relationships" r:id="rId9"/>
        </xdr:cNvPr>
        <xdr:cNvSpPr/>
      </xdr:nvSpPr>
      <xdr:spPr>
        <a:xfrm rot="16200000">
          <a:off x="430650" y="7722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285748</xdr:colOff>
      <xdr:row>31</xdr:row>
      <xdr:rowOff>47626</xdr:rowOff>
    </xdr:from>
    <xdr:to>
      <xdr:col>8</xdr:col>
      <xdr:colOff>9524</xdr:colOff>
      <xdr:row>44</xdr:row>
      <xdr:rowOff>180975</xdr:rowOff>
    </xdr:to>
    <xdr:graphicFrame macro="">
      <xdr:nvGraphicFramePr>
        <xdr:cNvPr id="25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38100</xdr:colOff>
      <xdr:row>41</xdr:row>
      <xdr:rowOff>104775</xdr:rowOff>
    </xdr:from>
    <xdr:to>
      <xdr:col>9</xdr:col>
      <xdr:colOff>218100</xdr:colOff>
      <xdr:row>44</xdr:row>
      <xdr:rowOff>109275</xdr:rowOff>
    </xdr:to>
    <xdr:sp macro="" textlink="">
      <xdr:nvSpPr>
        <xdr:cNvPr id="26" name="25 Rectángulo redondeado">
          <a:hlinkClick xmlns:r="http://schemas.openxmlformats.org/officeDocument/2006/relationships" r:id="rId1"/>
        </xdr:cNvPr>
        <xdr:cNvSpPr/>
      </xdr:nvSpPr>
      <xdr:spPr>
        <a:xfrm rot="16200000">
          <a:off x="6078975" y="835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38100</xdr:colOff>
      <xdr:row>38</xdr:row>
      <xdr:rowOff>47625</xdr:rowOff>
    </xdr:from>
    <xdr:to>
      <xdr:col>9</xdr:col>
      <xdr:colOff>218100</xdr:colOff>
      <xdr:row>41</xdr:row>
      <xdr:rowOff>52125</xdr:rowOff>
    </xdr:to>
    <xdr:sp macro="" textlink="">
      <xdr:nvSpPr>
        <xdr:cNvPr id="27" name="26 Rectángulo redondeado">
          <a:hlinkClick xmlns:r="http://schemas.openxmlformats.org/officeDocument/2006/relationships" r:id="rId11"/>
        </xdr:cNvPr>
        <xdr:cNvSpPr/>
      </xdr:nvSpPr>
      <xdr:spPr>
        <a:xfrm rot="16200000">
          <a:off x="6078975" y="7722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9523</xdr:colOff>
      <xdr:row>31</xdr:row>
      <xdr:rowOff>47626</xdr:rowOff>
    </xdr:from>
    <xdr:to>
      <xdr:col>15</xdr:col>
      <xdr:colOff>523874</xdr:colOff>
      <xdr:row>44</xdr:row>
      <xdr:rowOff>180975</xdr:rowOff>
    </xdr:to>
    <xdr:graphicFrame macro="">
      <xdr:nvGraphicFramePr>
        <xdr:cNvPr id="28" name="2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19050</xdr:colOff>
      <xdr:row>57</xdr:row>
      <xdr:rowOff>114300</xdr:rowOff>
    </xdr:from>
    <xdr:to>
      <xdr:col>1</xdr:col>
      <xdr:colOff>199050</xdr:colOff>
      <xdr:row>60</xdr:row>
      <xdr:rowOff>118800</xdr:rowOff>
    </xdr:to>
    <xdr:sp macro="" textlink="">
      <xdr:nvSpPr>
        <xdr:cNvPr id="30" name="29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114089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54</xdr:row>
      <xdr:rowOff>57150</xdr:rowOff>
    </xdr:from>
    <xdr:to>
      <xdr:col>1</xdr:col>
      <xdr:colOff>199050</xdr:colOff>
      <xdr:row>57</xdr:row>
      <xdr:rowOff>61650</xdr:rowOff>
    </xdr:to>
    <xdr:sp macro="" textlink="">
      <xdr:nvSpPr>
        <xdr:cNvPr id="31" name="30 Rectángulo redondeado">
          <a:hlinkClick xmlns:r="http://schemas.openxmlformats.org/officeDocument/2006/relationships" r:id="rId13"/>
        </xdr:cNvPr>
        <xdr:cNvSpPr/>
      </xdr:nvSpPr>
      <xdr:spPr>
        <a:xfrm rot="16200000">
          <a:off x="430650" y="107802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285748</xdr:colOff>
      <xdr:row>47</xdr:row>
      <xdr:rowOff>57151</xdr:rowOff>
    </xdr:from>
    <xdr:to>
      <xdr:col>8</xdr:col>
      <xdr:colOff>9524</xdr:colOff>
      <xdr:row>61</xdr:row>
      <xdr:rowOff>0</xdr:rowOff>
    </xdr:to>
    <xdr:graphicFrame macro="">
      <xdr:nvGraphicFramePr>
        <xdr:cNvPr id="32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1066800</xdr:colOff>
      <xdr:row>147</xdr:row>
      <xdr:rowOff>9525</xdr:rowOff>
    </xdr:from>
    <xdr:to>
      <xdr:col>15</xdr:col>
      <xdr:colOff>299775</xdr:colOff>
      <xdr:row>147</xdr:row>
      <xdr:rowOff>189525</xdr:rowOff>
    </xdr:to>
    <xdr:sp macro="" textlink="">
      <xdr:nvSpPr>
        <xdr:cNvPr id="33" name="32 Rectángulo redondeado">
          <a:hlinkClick xmlns:r="http://schemas.openxmlformats.org/officeDocument/2006/relationships" r:id="rId15"/>
        </xdr:cNvPr>
        <xdr:cNvSpPr/>
      </xdr:nvSpPr>
      <xdr:spPr>
        <a:xfrm>
          <a:off x="10334625" y="135826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3</xdr:col>
      <xdr:colOff>647700</xdr:colOff>
      <xdr:row>18</xdr:row>
      <xdr:rowOff>0</xdr:rowOff>
    </xdr:from>
    <xdr:to>
      <xdr:col>3</xdr:col>
      <xdr:colOff>647700</xdr:colOff>
      <xdr:row>26</xdr:row>
      <xdr:rowOff>57150</xdr:rowOff>
    </xdr:to>
    <xdr:cxnSp macro="">
      <xdr:nvCxnSpPr>
        <xdr:cNvPr id="35" name="34 Conector recto"/>
        <xdr:cNvCxnSpPr/>
      </xdr:nvCxnSpPr>
      <xdr:spPr>
        <a:xfrm>
          <a:off x="2314575" y="3667125"/>
          <a:ext cx="0" cy="1581150"/>
        </a:xfrm>
        <a:prstGeom prst="line">
          <a:avLst/>
        </a:prstGeom>
        <a:ln>
          <a:solidFill>
            <a:srgbClr val="F8B133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647700</xdr:colOff>
      <xdr:row>17</xdr:row>
      <xdr:rowOff>180975</xdr:rowOff>
    </xdr:from>
    <xdr:to>
      <xdr:col>11</xdr:col>
      <xdr:colOff>647700</xdr:colOff>
      <xdr:row>26</xdr:row>
      <xdr:rowOff>47625</xdr:rowOff>
    </xdr:to>
    <xdr:cxnSp macro="">
      <xdr:nvCxnSpPr>
        <xdr:cNvPr id="36" name="35 Conector recto"/>
        <xdr:cNvCxnSpPr/>
      </xdr:nvCxnSpPr>
      <xdr:spPr>
        <a:xfrm>
          <a:off x="7943850" y="3657600"/>
          <a:ext cx="0" cy="1581150"/>
        </a:xfrm>
        <a:prstGeom prst="line">
          <a:avLst/>
        </a:prstGeom>
        <a:ln>
          <a:solidFill>
            <a:srgbClr val="F8B133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34</xdr:row>
      <xdr:rowOff>0</xdr:rowOff>
    </xdr:from>
    <xdr:to>
      <xdr:col>3</xdr:col>
      <xdr:colOff>647700</xdr:colOff>
      <xdr:row>42</xdr:row>
      <xdr:rowOff>57150</xdr:rowOff>
    </xdr:to>
    <xdr:cxnSp macro="">
      <xdr:nvCxnSpPr>
        <xdr:cNvPr id="37" name="36 Conector recto"/>
        <xdr:cNvCxnSpPr/>
      </xdr:nvCxnSpPr>
      <xdr:spPr>
        <a:xfrm>
          <a:off x="2314575" y="6715125"/>
          <a:ext cx="0" cy="1581150"/>
        </a:xfrm>
        <a:prstGeom prst="line">
          <a:avLst/>
        </a:prstGeom>
        <a:ln>
          <a:solidFill>
            <a:srgbClr val="F8B133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638175</xdr:colOff>
      <xdr:row>33</xdr:row>
      <xdr:rowOff>180975</xdr:rowOff>
    </xdr:from>
    <xdr:to>
      <xdr:col>11</xdr:col>
      <xdr:colOff>638175</xdr:colOff>
      <xdr:row>42</xdr:row>
      <xdr:rowOff>47625</xdr:rowOff>
    </xdr:to>
    <xdr:cxnSp macro="">
      <xdr:nvCxnSpPr>
        <xdr:cNvPr id="38" name="37 Conector recto"/>
        <xdr:cNvCxnSpPr/>
      </xdr:nvCxnSpPr>
      <xdr:spPr>
        <a:xfrm>
          <a:off x="7934325" y="6705600"/>
          <a:ext cx="0" cy="1581150"/>
        </a:xfrm>
        <a:prstGeom prst="line">
          <a:avLst/>
        </a:prstGeom>
        <a:ln>
          <a:solidFill>
            <a:srgbClr val="F8B133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495300</xdr:colOff>
      <xdr:row>67</xdr:row>
      <xdr:rowOff>66674</xdr:rowOff>
    </xdr:from>
    <xdr:to>
      <xdr:col>7</xdr:col>
      <xdr:colOff>285300</xdr:colOff>
      <xdr:row>91</xdr:row>
      <xdr:rowOff>102674</xdr:rowOff>
    </xdr:to>
    <xdr:pic>
      <xdr:nvPicPr>
        <xdr:cNvPr id="40" name="39 Imagen"/>
        <xdr:cNvPicPr/>
      </xdr:nvPicPr>
      <xdr:blipFill rotWithShape="1">
        <a:blip xmlns:r="http://schemas.openxmlformats.org/officeDocument/2006/relationships" r:embed="rId16" cstate="print"/>
        <a:srcRect b="2511"/>
        <a:stretch/>
      </xdr:blipFill>
      <xdr:spPr bwMode="auto">
        <a:xfrm>
          <a:off x="1400175" y="12887324"/>
          <a:ext cx="3600000" cy="46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581025</xdr:colOff>
      <xdr:row>67</xdr:row>
      <xdr:rowOff>85724</xdr:rowOff>
    </xdr:from>
    <xdr:to>
      <xdr:col>15</xdr:col>
      <xdr:colOff>47175</xdr:colOff>
      <xdr:row>91</xdr:row>
      <xdr:rowOff>19049</xdr:rowOff>
    </xdr:to>
    <xdr:pic>
      <xdr:nvPicPr>
        <xdr:cNvPr id="41" name="40 Imagen"/>
        <xdr:cNvPicPr/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115175" y="12906374"/>
          <a:ext cx="354285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478731</xdr:colOff>
      <xdr:row>99</xdr:row>
      <xdr:rowOff>114458</xdr:rowOff>
    </xdr:from>
    <xdr:to>
      <xdr:col>7</xdr:col>
      <xdr:colOff>268731</xdr:colOff>
      <xdr:row>123</xdr:row>
      <xdr:rowOff>42458</xdr:rowOff>
    </xdr:to>
    <xdr:pic>
      <xdr:nvPicPr>
        <xdr:cNvPr id="42" name="41 Imagen"/>
        <xdr:cNvPicPr/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375202" y="18570546"/>
          <a:ext cx="3600000" cy="450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515466</xdr:colOff>
      <xdr:row>99</xdr:row>
      <xdr:rowOff>72037</xdr:rowOff>
    </xdr:from>
    <xdr:to>
      <xdr:col>15</xdr:col>
      <xdr:colOff>36525</xdr:colOff>
      <xdr:row>123</xdr:row>
      <xdr:rowOff>108037</xdr:rowOff>
    </xdr:to>
    <xdr:pic>
      <xdr:nvPicPr>
        <xdr:cNvPr id="43" name="42 Imagen"/>
        <xdr:cNvPicPr/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037290" y="18427272"/>
          <a:ext cx="3600000" cy="46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88</xdr:row>
      <xdr:rowOff>114300</xdr:rowOff>
    </xdr:from>
    <xdr:to>
      <xdr:col>1</xdr:col>
      <xdr:colOff>199050</xdr:colOff>
      <xdr:row>91</xdr:row>
      <xdr:rowOff>104775</xdr:rowOff>
    </xdr:to>
    <xdr:sp macro="" textlink="">
      <xdr:nvSpPr>
        <xdr:cNvPr id="44" name="43 Rectángulo redondeado">
          <a:hlinkClick xmlns:r="http://schemas.openxmlformats.org/officeDocument/2006/relationships" r:id="rId1"/>
        </xdr:cNvPr>
        <xdr:cNvSpPr/>
      </xdr:nvSpPr>
      <xdr:spPr>
        <a:xfrm rot="16200000">
          <a:off x="437662" y="17126438"/>
          <a:ext cx="561975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85</xdr:row>
      <xdr:rowOff>57150</xdr:rowOff>
    </xdr:from>
    <xdr:to>
      <xdr:col>1</xdr:col>
      <xdr:colOff>199050</xdr:colOff>
      <xdr:row>88</xdr:row>
      <xdr:rowOff>61650</xdr:rowOff>
    </xdr:to>
    <xdr:sp macro="" textlink="">
      <xdr:nvSpPr>
        <xdr:cNvPr id="45" name="44 Rectángulo redondeado">
          <a:hlinkClick xmlns:r="http://schemas.openxmlformats.org/officeDocument/2006/relationships" r:id="rId20"/>
        </xdr:cNvPr>
        <xdr:cNvSpPr/>
      </xdr:nvSpPr>
      <xdr:spPr>
        <a:xfrm rot="16200000">
          <a:off x="430650" y="1650480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0</xdr:colOff>
      <xdr:row>88</xdr:row>
      <xdr:rowOff>104775</xdr:rowOff>
    </xdr:from>
    <xdr:to>
      <xdr:col>9</xdr:col>
      <xdr:colOff>180000</xdr:colOff>
      <xdr:row>91</xdr:row>
      <xdr:rowOff>104775</xdr:rowOff>
    </xdr:to>
    <xdr:sp macro="" textlink="">
      <xdr:nvSpPr>
        <xdr:cNvPr id="47" name="46 Rectángulo redondeado">
          <a:hlinkClick xmlns:r="http://schemas.openxmlformats.org/officeDocument/2006/relationships" r:id="rId1"/>
        </xdr:cNvPr>
        <xdr:cNvSpPr/>
      </xdr:nvSpPr>
      <xdr:spPr>
        <a:xfrm rot="16200000">
          <a:off x="6043125" y="17121675"/>
          <a:ext cx="5715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0</xdr:colOff>
      <xdr:row>85</xdr:row>
      <xdr:rowOff>47625</xdr:rowOff>
    </xdr:from>
    <xdr:to>
      <xdr:col>9</xdr:col>
      <xdr:colOff>180000</xdr:colOff>
      <xdr:row>88</xdr:row>
      <xdr:rowOff>52125</xdr:rowOff>
    </xdr:to>
    <xdr:sp macro="" textlink="">
      <xdr:nvSpPr>
        <xdr:cNvPr id="48" name="47 Rectángulo redondeado">
          <a:hlinkClick xmlns:r="http://schemas.openxmlformats.org/officeDocument/2006/relationships" r:id="rId21"/>
        </xdr:cNvPr>
        <xdr:cNvSpPr/>
      </xdr:nvSpPr>
      <xdr:spPr>
        <a:xfrm rot="16200000">
          <a:off x="6040875" y="164952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23532</xdr:colOff>
      <xdr:row>120</xdr:row>
      <xdr:rowOff>151840</xdr:rowOff>
    </xdr:from>
    <xdr:to>
      <xdr:col>1</xdr:col>
      <xdr:colOff>203532</xdr:colOff>
      <xdr:row>123</xdr:row>
      <xdr:rowOff>156340</xdr:rowOff>
    </xdr:to>
    <xdr:sp macro="" textlink="">
      <xdr:nvSpPr>
        <xdr:cNvPr id="52" name="51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2280642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23532</xdr:colOff>
      <xdr:row>117</xdr:row>
      <xdr:rowOff>94690</xdr:rowOff>
    </xdr:from>
    <xdr:to>
      <xdr:col>1</xdr:col>
      <xdr:colOff>203532</xdr:colOff>
      <xdr:row>120</xdr:row>
      <xdr:rowOff>99190</xdr:rowOff>
    </xdr:to>
    <xdr:sp macro="" textlink="">
      <xdr:nvSpPr>
        <xdr:cNvPr id="53" name="52 Rectángulo redondeado">
          <a:hlinkClick xmlns:r="http://schemas.openxmlformats.org/officeDocument/2006/relationships" r:id="rId22"/>
        </xdr:cNvPr>
        <xdr:cNvSpPr/>
      </xdr:nvSpPr>
      <xdr:spPr>
        <a:xfrm rot="16200000">
          <a:off x="430650" y="2217777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14</xdr:col>
      <xdr:colOff>1340783</xdr:colOff>
      <xdr:row>1</xdr:row>
      <xdr:rowOff>80122</xdr:rowOff>
    </xdr:from>
    <xdr:to>
      <xdr:col>16</xdr:col>
      <xdr:colOff>261656</xdr:colOff>
      <xdr:row>2</xdr:row>
      <xdr:rowOff>184896</xdr:rowOff>
    </xdr:to>
    <xdr:sp macro="" textlink="">
      <xdr:nvSpPr>
        <xdr:cNvPr id="54" name="53 Rectángulo redondeado">
          <a:hlinkClick xmlns:r="http://schemas.openxmlformats.org/officeDocument/2006/relationships" r:id="rId23"/>
        </xdr:cNvPr>
        <xdr:cNvSpPr/>
      </xdr:nvSpPr>
      <xdr:spPr>
        <a:xfrm>
          <a:off x="10608608" y="270622"/>
          <a:ext cx="787773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>
    <xdr:from>
      <xdr:col>9</xdr:col>
      <xdr:colOff>9525</xdr:colOff>
      <xdr:row>120</xdr:row>
      <xdr:rowOff>158003</xdr:rowOff>
    </xdr:from>
    <xdr:to>
      <xdr:col>9</xdr:col>
      <xdr:colOff>189525</xdr:colOff>
      <xdr:row>123</xdr:row>
      <xdr:rowOff>162503</xdr:rowOff>
    </xdr:to>
    <xdr:sp macro="" textlink="">
      <xdr:nvSpPr>
        <xdr:cNvPr id="55" name="54 Rectángulo redondeado">
          <a:hlinkClick xmlns:r="http://schemas.openxmlformats.org/officeDocument/2006/relationships" r:id="rId1"/>
        </xdr:cNvPr>
        <xdr:cNvSpPr/>
      </xdr:nvSpPr>
      <xdr:spPr>
        <a:xfrm rot="16200000">
          <a:off x="6050400" y="2271117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9525</xdr:colOff>
      <xdr:row>117</xdr:row>
      <xdr:rowOff>100853</xdr:rowOff>
    </xdr:from>
    <xdr:to>
      <xdr:col>9</xdr:col>
      <xdr:colOff>189525</xdr:colOff>
      <xdr:row>120</xdr:row>
      <xdr:rowOff>105353</xdr:rowOff>
    </xdr:to>
    <xdr:sp macro="" textlink="">
      <xdr:nvSpPr>
        <xdr:cNvPr id="56" name="55 Rectángulo redondeado">
          <a:hlinkClick xmlns:r="http://schemas.openxmlformats.org/officeDocument/2006/relationships" r:id="rId24"/>
        </xdr:cNvPr>
        <xdr:cNvSpPr/>
      </xdr:nvSpPr>
      <xdr:spPr>
        <a:xfrm rot="16200000">
          <a:off x="6050400" y="2208252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9525</xdr:colOff>
      <xdr:row>140</xdr:row>
      <xdr:rowOff>114299</xdr:rowOff>
    </xdr:from>
    <xdr:to>
      <xdr:col>1</xdr:col>
      <xdr:colOff>189525</xdr:colOff>
      <xdr:row>143</xdr:row>
      <xdr:rowOff>118799</xdr:rowOff>
    </xdr:to>
    <xdr:sp macro="" textlink="">
      <xdr:nvSpPr>
        <xdr:cNvPr id="57" name="56 Rectángulo redondeado">
          <a:hlinkClick xmlns:r="http://schemas.openxmlformats.org/officeDocument/2006/relationships" r:id="rId1"/>
        </xdr:cNvPr>
        <xdr:cNvSpPr/>
      </xdr:nvSpPr>
      <xdr:spPr>
        <a:xfrm rot="16200000">
          <a:off x="421125" y="25905974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137</xdr:row>
      <xdr:rowOff>57149</xdr:rowOff>
    </xdr:from>
    <xdr:to>
      <xdr:col>1</xdr:col>
      <xdr:colOff>189525</xdr:colOff>
      <xdr:row>140</xdr:row>
      <xdr:rowOff>61649</xdr:rowOff>
    </xdr:to>
    <xdr:sp macro="" textlink="">
      <xdr:nvSpPr>
        <xdr:cNvPr id="58" name="57 Rectángulo redondeado">
          <a:hlinkClick xmlns:r="http://schemas.openxmlformats.org/officeDocument/2006/relationships" r:id="rId25"/>
        </xdr:cNvPr>
        <xdr:cNvSpPr/>
      </xdr:nvSpPr>
      <xdr:spPr>
        <a:xfrm rot="16200000">
          <a:off x="421125" y="25277324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276223</xdr:colOff>
      <xdr:row>130</xdr:row>
      <xdr:rowOff>57150</xdr:rowOff>
    </xdr:from>
    <xdr:to>
      <xdr:col>7</xdr:col>
      <xdr:colOff>761999</xdr:colOff>
      <xdr:row>143</xdr:row>
      <xdr:rowOff>190499</xdr:rowOff>
    </xdr:to>
    <xdr:graphicFrame macro="">
      <xdr:nvGraphicFramePr>
        <xdr:cNvPr id="59" name="5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9</xdr:col>
      <xdr:colOff>19050</xdr:colOff>
      <xdr:row>140</xdr:row>
      <xdr:rowOff>95249</xdr:rowOff>
    </xdr:from>
    <xdr:to>
      <xdr:col>9</xdr:col>
      <xdr:colOff>199050</xdr:colOff>
      <xdr:row>143</xdr:row>
      <xdr:rowOff>99749</xdr:rowOff>
    </xdr:to>
    <xdr:sp macro="" textlink="">
      <xdr:nvSpPr>
        <xdr:cNvPr id="61" name="60 Rectángulo redondeado">
          <a:hlinkClick xmlns:r="http://schemas.openxmlformats.org/officeDocument/2006/relationships" r:id="rId1"/>
        </xdr:cNvPr>
        <xdr:cNvSpPr/>
      </xdr:nvSpPr>
      <xdr:spPr>
        <a:xfrm rot="16200000">
          <a:off x="6059925" y="25886924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19050</xdr:colOff>
      <xdr:row>137</xdr:row>
      <xdr:rowOff>38099</xdr:rowOff>
    </xdr:from>
    <xdr:to>
      <xdr:col>9</xdr:col>
      <xdr:colOff>199050</xdr:colOff>
      <xdr:row>140</xdr:row>
      <xdr:rowOff>42599</xdr:rowOff>
    </xdr:to>
    <xdr:sp macro="" textlink="">
      <xdr:nvSpPr>
        <xdr:cNvPr id="62" name="61 Rectángulo redondeado">
          <a:hlinkClick xmlns:r="http://schemas.openxmlformats.org/officeDocument/2006/relationships" r:id="rId27"/>
        </xdr:cNvPr>
        <xdr:cNvSpPr/>
      </xdr:nvSpPr>
      <xdr:spPr>
        <a:xfrm rot="16200000">
          <a:off x="6059925" y="25258274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285748</xdr:colOff>
      <xdr:row>130</xdr:row>
      <xdr:rowOff>38100</xdr:rowOff>
    </xdr:from>
    <xdr:to>
      <xdr:col>15</xdr:col>
      <xdr:colOff>504824</xdr:colOff>
      <xdr:row>143</xdr:row>
      <xdr:rowOff>171449</xdr:rowOff>
    </xdr:to>
    <xdr:graphicFrame macro="">
      <xdr:nvGraphicFramePr>
        <xdr:cNvPr id="63" name="6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6</xdr:col>
      <xdr:colOff>666752</xdr:colOff>
      <xdr:row>11</xdr:row>
      <xdr:rowOff>190499</xdr:rowOff>
    </xdr:from>
    <xdr:to>
      <xdr:col>10</xdr:col>
      <xdr:colOff>95251</xdr:colOff>
      <xdr:row>13</xdr:row>
      <xdr:rowOff>97499</xdr:rowOff>
    </xdr:to>
    <xdr:sp macro="" textlink="">
      <xdr:nvSpPr>
        <xdr:cNvPr id="64" name="63 CuadroTexto"/>
        <xdr:cNvSpPr txBox="1"/>
      </xdr:nvSpPr>
      <xdr:spPr>
        <a:xfrm>
          <a:off x="4619627" y="2095499"/>
          <a:ext cx="2009774" cy="288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AGREGADOS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MONETARIOS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685802</xdr:colOff>
      <xdr:row>63</xdr:row>
      <xdr:rowOff>9524</xdr:rowOff>
    </xdr:from>
    <xdr:to>
      <xdr:col>10</xdr:col>
      <xdr:colOff>114301</xdr:colOff>
      <xdr:row>64</xdr:row>
      <xdr:rowOff>161924</xdr:rowOff>
    </xdr:to>
    <xdr:sp macro="" textlink="">
      <xdr:nvSpPr>
        <xdr:cNvPr id="66" name="65 CuadroTexto"/>
        <xdr:cNvSpPr txBox="1"/>
      </xdr:nvSpPr>
      <xdr:spPr>
        <a:xfrm>
          <a:off x="4638677" y="11801474"/>
          <a:ext cx="2009774" cy="4476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RETIROS EN EFECTIVO</a:t>
          </a:r>
        </a:p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2014</a:t>
          </a:r>
        </a:p>
      </xdr:txBody>
    </xdr:sp>
    <xdr:clientData/>
  </xdr:twoCellAnchor>
  <xdr:twoCellAnchor>
    <xdr:from>
      <xdr:col>6</xdr:col>
      <xdr:colOff>695327</xdr:colOff>
      <xdr:row>94</xdr:row>
      <xdr:rowOff>19050</xdr:rowOff>
    </xdr:from>
    <xdr:to>
      <xdr:col>10</xdr:col>
      <xdr:colOff>123826</xdr:colOff>
      <xdr:row>96</xdr:row>
      <xdr:rowOff>80850</xdr:rowOff>
    </xdr:to>
    <xdr:sp macro="" textlink="">
      <xdr:nvSpPr>
        <xdr:cNvPr id="67" name="66 CuadroTexto"/>
        <xdr:cNvSpPr txBox="1"/>
      </xdr:nvSpPr>
      <xdr:spPr>
        <a:xfrm>
          <a:off x="4648202" y="18030825"/>
          <a:ext cx="2009774" cy="4428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DEPÓSITOS EN EFECTIVO</a:t>
          </a:r>
        </a:p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2014</a:t>
          </a:r>
        </a:p>
      </xdr:txBody>
    </xdr:sp>
    <xdr:clientData/>
  </xdr:twoCellAnchor>
  <xdr:twoCellAnchor>
    <xdr:from>
      <xdr:col>6</xdr:col>
      <xdr:colOff>428625</xdr:colOff>
      <xdr:row>127</xdr:row>
      <xdr:rowOff>19049</xdr:rowOff>
    </xdr:from>
    <xdr:to>
      <xdr:col>10</xdr:col>
      <xdr:colOff>475350</xdr:colOff>
      <xdr:row>128</xdr:row>
      <xdr:rowOff>193874</xdr:rowOff>
    </xdr:to>
    <xdr:sp macro="" textlink="">
      <xdr:nvSpPr>
        <xdr:cNvPr id="68" name="67 CuadroTexto"/>
        <xdr:cNvSpPr txBox="1"/>
      </xdr:nvSpPr>
      <xdr:spPr>
        <a:xfrm>
          <a:off x="4381500" y="24422099"/>
          <a:ext cx="2628000" cy="432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PROFUNDIZACIÓN FINANCIERA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</a:t>
          </a:r>
        </a:p>
        <a:p>
          <a:pPr algn="ctr"/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EN </a:t>
          </a:r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AMÉRICA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LATINA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4</xdr:col>
      <xdr:colOff>581025</xdr:colOff>
      <xdr:row>0</xdr:row>
      <xdr:rowOff>0</xdr:rowOff>
    </xdr:from>
    <xdr:to>
      <xdr:col>13</xdr:col>
      <xdr:colOff>123825</xdr:colOff>
      <xdr:row>8</xdr:row>
      <xdr:rowOff>9525</xdr:rowOff>
    </xdr:to>
    <xdr:sp macro="" textlink="">
      <xdr:nvSpPr>
        <xdr:cNvPr id="8" name="7 Rectángulo"/>
        <xdr:cNvSpPr/>
      </xdr:nvSpPr>
      <xdr:spPr>
        <a:xfrm>
          <a:off x="3009900" y="0"/>
          <a:ext cx="5934075" cy="15335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104775</xdr:colOff>
      <xdr:row>4</xdr:row>
      <xdr:rowOff>104775</xdr:rowOff>
    </xdr:from>
    <xdr:to>
      <xdr:col>13</xdr:col>
      <xdr:colOff>114299</xdr:colOff>
      <xdr:row>7</xdr:row>
      <xdr:rowOff>57150</xdr:rowOff>
    </xdr:to>
    <xdr:sp macro="" textlink="">
      <xdr:nvSpPr>
        <xdr:cNvPr id="51" name="50 CuadroTexto"/>
        <xdr:cNvSpPr txBox="1"/>
      </xdr:nvSpPr>
      <xdr:spPr>
        <a:xfrm>
          <a:off x="2533650" y="866775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MACROECONÓMICOS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25</xdr:row>
      <xdr:rowOff>57150</xdr:rowOff>
    </xdr:from>
    <xdr:to>
      <xdr:col>5</xdr:col>
      <xdr:colOff>122850</xdr:colOff>
      <xdr:row>28</xdr:row>
      <xdr:rowOff>61650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 rot="16200000">
          <a:off x="2935725" y="57320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704850</xdr:colOff>
      <xdr:row>22</xdr:row>
      <xdr:rowOff>0</xdr:rowOff>
    </xdr:from>
    <xdr:to>
      <xdr:col>5</xdr:col>
      <xdr:colOff>122850</xdr:colOff>
      <xdr:row>25</xdr:row>
      <xdr:rowOff>4500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 rot="16200000">
          <a:off x="2935725" y="51033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5</xdr:col>
      <xdr:colOff>209549</xdr:colOff>
      <xdr:row>15</xdr:row>
      <xdr:rowOff>1</xdr:rowOff>
    </xdr:from>
    <xdr:to>
      <xdr:col>11</xdr:col>
      <xdr:colOff>657224</xdr:colOff>
      <xdr:row>28</xdr:row>
      <xdr:rowOff>133350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189525</xdr:colOff>
      <xdr:row>33</xdr:row>
      <xdr:rowOff>0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 rot="16200000">
          <a:off x="421125" y="835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189525</xdr:colOff>
      <xdr:row>33</xdr:row>
      <xdr:rowOff>0</xdr:rowOff>
    </xdr:to>
    <xdr:sp macro="" textlink="">
      <xdr:nvSpPr>
        <xdr:cNvPr id="10" name="9 Rectángulo redondeado">
          <a:hlinkClick xmlns:r="http://schemas.openxmlformats.org/officeDocument/2006/relationships" r:id="rId5"/>
        </xdr:cNvPr>
        <xdr:cNvSpPr/>
      </xdr:nvSpPr>
      <xdr:spPr>
        <a:xfrm rot="16200000">
          <a:off x="421125" y="7722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19050</xdr:colOff>
      <xdr:row>44</xdr:row>
      <xdr:rowOff>66674</xdr:rowOff>
    </xdr:from>
    <xdr:to>
      <xdr:col>1</xdr:col>
      <xdr:colOff>199050</xdr:colOff>
      <xdr:row>47</xdr:row>
      <xdr:rowOff>71174</xdr:rowOff>
    </xdr:to>
    <xdr:sp macro="" textlink="">
      <xdr:nvSpPr>
        <xdr:cNvPr id="12" name="11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1155179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41</xdr:row>
      <xdr:rowOff>9524</xdr:rowOff>
    </xdr:from>
    <xdr:to>
      <xdr:col>1</xdr:col>
      <xdr:colOff>199050</xdr:colOff>
      <xdr:row>44</xdr:row>
      <xdr:rowOff>14024</xdr:rowOff>
    </xdr:to>
    <xdr:sp macro="" textlink="">
      <xdr:nvSpPr>
        <xdr:cNvPr id="13" name="12 Rectángulo redondeado">
          <a:hlinkClick xmlns:r="http://schemas.openxmlformats.org/officeDocument/2006/relationships" r:id="rId6"/>
        </xdr:cNvPr>
        <xdr:cNvSpPr/>
      </xdr:nvSpPr>
      <xdr:spPr>
        <a:xfrm rot="16200000">
          <a:off x="430650" y="1092314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285749</xdr:colOff>
      <xdr:row>34</xdr:row>
      <xdr:rowOff>9525</xdr:rowOff>
    </xdr:from>
    <xdr:to>
      <xdr:col>7</xdr:col>
      <xdr:colOff>733424</xdr:colOff>
      <xdr:row>47</xdr:row>
      <xdr:rowOff>142874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609600</xdr:colOff>
      <xdr:row>63</xdr:row>
      <xdr:rowOff>95250</xdr:rowOff>
    </xdr:from>
    <xdr:to>
      <xdr:col>5</xdr:col>
      <xdr:colOff>27600</xdr:colOff>
      <xdr:row>66</xdr:row>
      <xdr:rowOff>99750</xdr:rowOff>
    </xdr:to>
    <xdr:sp macro="" textlink="">
      <xdr:nvSpPr>
        <xdr:cNvPr id="18" name="17 Rectángulo redondeado">
          <a:hlinkClick xmlns:r="http://schemas.openxmlformats.org/officeDocument/2006/relationships" r:id="rId1"/>
        </xdr:cNvPr>
        <xdr:cNvSpPr/>
      </xdr:nvSpPr>
      <xdr:spPr>
        <a:xfrm rot="16200000">
          <a:off x="2840475" y="120566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609600</xdr:colOff>
      <xdr:row>60</xdr:row>
      <xdr:rowOff>38100</xdr:rowOff>
    </xdr:from>
    <xdr:to>
      <xdr:col>5</xdr:col>
      <xdr:colOff>27600</xdr:colOff>
      <xdr:row>63</xdr:row>
      <xdr:rowOff>42600</xdr:rowOff>
    </xdr:to>
    <xdr:sp macro="" textlink="">
      <xdr:nvSpPr>
        <xdr:cNvPr id="19" name="18 Rectángulo redondeado">
          <a:hlinkClick xmlns:r="http://schemas.openxmlformats.org/officeDocument/2006/relationships" r:id="rId8"/>
        </xdr:cNvPr>
        <xdr:cNvSpPr/>
      </xdr:nvSpPr>
      <xdr:spPr>
        <a:xfrm rot="16200000">
          <a:off x="2840475" y="114279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5</xdr:col>
      <xdr:colOff>123825</xdr:colOff>
      <xdr:row>53</xdr:row>
      <xdr:rowOff>9525</xdr:rowOff>
    </xdr:from>
    <xdr:to>
      <xdr:col>11</xdr:col>
      <xdr:colOff>571500</xdr:colOff>
      <xdr:row>66</xdr:row>
      <xdr:rowOff>142874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21" name="20 CuadroTexto"/>
        <xdr:cNvSpPr txBox="1"/>
      </xdr:nvSpPr>
      <xdr:spPr>
        <a:xfrm>
          <a:off x="2428875" y="256222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8B133"/>
              </a:solidFill>
              <a:latin typeface="Helvetica" pitchFamily="34" charset="0"/>
              <a:cs typeface="Helvetica" pitchFamily="34" charset="0"/>
            </a:rPr>
            <a:t>INDICADORES DISPONIBLES</a:t>
          </a:r>
        </a:p>
      </xdr:txBody>
    </xdr:sp>
    <xdr:clientData/>
  </xdr:twoCellAnchor>
  <xdr:twoCellAnchor>
    <xdr:from>
      <xdr:col>15</xdr:col>
      <xdr:colOff>9527</xdr:colOff>
      <xdr:row>1</xdr:row>
      <xdr:rowOff>76200</xdr:rowOff>
    </xdr:from>
    <xdr:to>
      <xdr:col>16</xdr:col>
      <xdr:colOff>38101</xdr:colOff>
      <xdr:row>2</xdr:row>
      <xdr:rowOff>180974</xdr:rowOff>
    </xdr:to>
    <xdr:sp macro="" textlink="">
      <xdr:nvSpPr>
        <xdr:cNvPr id="23" name="22 Rectángulo redondeado">
          <a:hlinkClick xmlns:r="http://schemas.openxmlformats.org/officeDocument/2006/relationships" r:id="rId10"/>
        </xdr:cNvPr>
        <xdr:cNvSpPr/>
      </xdr:nvSpPr>
      <xdr:spPr>
        <a:xfrm>
          <a:off x="10353677" y="266700"/>
          <a:ext cx="790574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28575</xdr:rowOff>
    </xdr:from>
    <xdr:to>
      <xdr:col>3</xdr:col>
      <xdr:colOff>457200</xdr:colOff>
      <xdr:row>3</xdr:row>
      <xdr:rowOff>41585</xdr:rowOff>
    </xdr:to>
    <xdr:pic>
      <xdr:nvPicPr>
        <xdr:cNvPr id="24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9600" y="219075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88</xdr:row>
      <xdr:rowOff>0</xdr:rowOff>
    </xdr:from>
    <xdr:to>
      <xdr:col>12</xdr:col>
      <xdr:colOff>752474</xdr:colOff>
      <xdr:row>89</xdr:row>
      <xdr:rowOff>123825</xdr:rowOff>
    </xdr:to>
    <xdr:sp macro="" textlink="">
      <xdr:nvSpPr>
        <xdr:cNvPr id="27" name="26 CuadroTexto"/>
        <xdr:cNvSpPr txBox="1"/>
      </xdr:nvSpPr>
      <xdr:spPr>
        <a:xfrm>
          <a:off x="2428875" y="1290637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8B133"/>
              </a:solidFill>
              <a:latin typeface="Helvetica" pitchFamily="34" charset="0"/>
              <a:cs typeface="Helvetica" pitchFamily="34" charset="0"/>
            </a:rPr>
            <a:t>INDICADORES PENDIENTES</a:t>
          </a:r>
        </a:p>
      </xdr:txBody>
    </xdr:sp>
    <xdr:clientData/>
  </xdr:twoCellAnchor>
  <xdr:twoCellAnchor>
    <xdr:from>
      <xdr:col>14</xdr:col>
      <xdr:colOff>1009650</xdr:colOff>
      <xdr:row>100</xdr:row>
      <xdr:rowOff>180975</xdr:rowOff>
    </xdr:from>
    <xdr:to>
      <xdr:col>15</xdr:col>
      <xdr:colOff>242625</xdr:colOff>
      <xdr:row>101</xdr:row>
      <xdr:rowOff>170475</xdr:rowOff>
    </xdr:to>
    <xdr:sp macro="" textlink="">
      <xdr:nvSpPr>
        <xdr:cNvPr id="28" name="27 Rectángulo redondeado">
          <a:hlinkClick xmlns:r="http://schemas.openxmlformats.org/officeDocument/2006/relationships" r:id="rId12"/>
        </xdr:cNvPr>
        <xdr:cNvSpPr/>
      </xdr:nvSpPr>
      <xdr:spPr>
        <a:xfrm>
          <a:off x="10277475" y="153733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19050</xdr:colOff>
      <xdr:row>0</xdr:row>
      <xdr:rowOff>19050</xdr:rowOff>
    </xdr:from>
    <xdr:to>
      <xdr:col>14</xdr:col>
      <xdr:colOff>219075</xdr:colOff>
      <xdr:row>7</xdr:row>
      <xdr:rowOff>142875</xdr:rowOff>
    </xdr:to>
    <xdr:sp macro="" textlink="">
      <xdr:nvSpPr>
        <xdr:cNvPr id="6" name="5 Rectángulo"/>
        <xdr:cNvSpPr/>
      </xdr:nvSpPr>
      <xdr:spPr>
        <a:xfrm>
          <a:off x="2447925" y="19050"/>
          <a:ext cx="7038975" cy="1457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0</xdr:colOff>
      <xdr:row>4</xdr:row>
      <xdr:rowOff>47625</xdr:rowOff>
    </xdr:from>
    <xdr:to>
      <xdr:col>13</xdr:col>
      <xdr:colOff>9524</xdr:colOff>
      <xdr:row>7</xdr:row>
      <xdr:rowOff>0</xdr:rowOff>
    </xdr:to>
    <xdr:sp macro="" textlink="">
      <xdr:nvSpPr>
        <xdr:cNvPr id="26" name="25 CuadroTexto"/>
        <xdr:cNvSpPr txBox="1"/>
      </xdr:nvSpPr>
      <xdr:spPr>
        <a:xfrm>
          <a:off x="2428875" y="809625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RECAUDOS PÚBLICOS</a:t>
          </a:r>
        </a:p>
      </xdr:txBody>
    </xdr:sp>
    <xdr:clientData/>
  </xdr:twoCellAnchor>
  <xdr:twoCellAnchor>
    <xdr:from>
      <xdr:col>6</xdr:col>
      <xdr:colOff>666750</xdr:colOff>
      <xdr:row>12</xdr:row>
      <xdr:rowOff>9525</xdr:rowOff>
    </xdr:from>
    <xdr:to>
      <xdr:col>10</xdr:col>
      <xdr:colOff>95249</xdr:colOff>
      <xdr:row>13</xdr:row>
      <xdr:rowOff>95250</xdr:rowOff>
    </xdr:to>
    <xdr:sp macro="" textlink="">
      <xdr:nvSpPr>
        <xdr:cNvPr id="29" name="28 CuadroTexto"/>
        <xdr:cNvSpPr txBox="1"/>
      </xdr:nvSpPr>
      <xdr:spPr>
        <a:xfrm>
          <a:off x="4619625" y="2295525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CUENTAS MAESTRAS</a:t>
          </a:r>
        </a:p>
      </xdr:txBody>
    </xdr:sp>
    <xdr:clientData/>
  </xdr:twoCellAnchor>
  <xdr:twoCellAnchor>
    <xdr:from>
      <xdr:col>6</xdr:col>
      <xdr:colOff>666750</xdr:colOff>
      <xdr:row>31</xdr:row>
      <xdr:rowOff>9525</xdr:rowOff>
    </xdr:from>
    <xdr:to>
      <xdr:col>10</xdr:col>
      <xdr:colOff>95249</xdr:colOff>
      <xdr:row>32</xdr:row>
      <xdr:rowOff>95250</xdr:rowOff>
    </xdr:to>
    <xdr:sp macro="" textlink="">
      <xdr:nvSpPr>
        <xdr:cNvPr id="30" name="29 CuadroTexto"/>
        <xdr:cNvSpPr txBox="1"/>
      </xdr:nvSpPr>
      <xdr:spPr>
        <a:xfrm>
          <a:off x="4619625" y="5819775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SERVICIOS PÚBLICOS</a:t>
          </a:r>
        </a:p>
      </xdr:txBody>
    </xdr:sp>
    <xdr:clientData/>
  </xdr:twoCellAnchor>
  <xdr:twoCellAnchor>
    <xdr:from>
      <xdr:col>6</xdr:col>
      <xdr:colOff>666750</xdr:colOff>
      <xdr:row>50</xdr:row>
      <xdr:rowOff>9525</xdr:rowOff>
    </xdr:from>
    <xdr:to>
      <xdr:col>10</xdr:col>
      <xdr:colOff>95249</xdr:colOff>
      <xdr:row>51</xdr:row>
      <xdr:rowOff>95250</xdr:rowOff>
    </xdr:to>
    <xdr:sp macro="" textlink="">
      <xdr:nvSpPr>
        <xdr:cNvPr id="31" name="30 CuadroTexto"/>
        <xdr:cNvSpPr txBox="1"/>
      </xdr:nvSpPr>
      <xdr:spPr>
        <a:xfrm>
          <a:off x="4619625" y="9344025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IMPUESTOS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NACIONALES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5</xdr:col>
      <xdr:colOff>0</xdr:colOff>
      <xdr:row>69</xdr:row>
      <xdr:rowOff>114300</xdr:rowOff>
    </xdr:from>
    <xdr:to>
      <xdr:col>12</xdr:col>
      <xdr:colOff>333375</xdr:colOff>
      <xdr:row>84</xdr:row>
      <xdr:rowOff>180975</xdr:rowOff>
    </xdr:to>
    <xdr:graphicFrame macro="">
      <xdr:nvGraphicFramePr>
        <xdr:cNvPr id="3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504825</xdr:colOff>
      <xdr:row>81</xdr:row>
      <xdr:rowOff>123825</xdr:rowOff>
    </xdr:from>
    <xdr:to>
      <xdr:col>4</xdr:col>
      <xdr:colOff>684825</xdr:colOff>
      <xdr:row>84</xdr:row>
      <xdr:rowOff>128325</xdr:rowOff>
    </xdr:to>
    <xdr:sp macro="" textlink="">
      <xdr:nvSpPr>
        <xdr:cNvPr id="34" name="33 Rectángulo redondeado">
          <a:hlinkClick xmlns:r="http://schemas.openxmlformats.org/officeDocument/2006/relationships" r:id="rId1"/>
        </xdr:cNvPr>
        <xdr:cNvSpPr/>
      </xdr:nvSpPr>
      <xdr:spPr>
        <a:xfrm rot="16200000">
          <a:off x="2735700" y="156380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504825</xdr:colOff>
      <xdr:row>78</xdr:row>
      <xdr:rowOff>66675</xdr:rowOff>
    </xdr:from>
    <xdr:to>
      <xdr:col>4</xdr:col>
      <xdr:colOff>684825</xdr:colOff>
      <xdr:row>81</xdr:row>
      <xdr:rowOff>71175</xdr:rowOff>
    </xdr:to>
    <xdr:sp macro="" textlink="">
      <xdr:nvSpPr>
        <xdr:cNvPr id="35" name="34 Rectángulo redondeado">
          <a:hlinkClick xmlns:r="http://schemas.openxmlformats.org/officeDocument/2006/relationships" r:id="rId14"/>
        </xdr:cNvPr>
        <xdr:cNvSpPr/>
      </xdr:nvSpPr>
      <xdr:spPr>
        <a:xfrm rot="16200000">
          <a:off x="2735700" y="150093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6</xdr:col>
      <xdr:colOff>646339</xdr:colOff>
      <xdr:row>78</xdr:row>
      <xdr:rowOff>81642</xdr:rowOff>
    </xdr:from>
    <xdr:to>
      <xdr:col>8</xdr:col>
      <xdr:colOff>152399</xdr:colOff>
      <xdr:row>80</xdr:row>
      <xdr:rowOff>57150</xdr:rowOff>
    </xdr:to>
    <xdr:sp macro="" textlink="">
      <xdr:nvSpPr>
        <xdr:cNvPr id="2" name="1 CuadroTexto"/>
        <xdr:cNvSpPr txBox="1"/>
      </xdr:nvSpPr>
      <xdr:spPr>
        <a:xfrm>
          <a:off x="4599214" y="14826342"/>
          <a:ext cx="1030060" cy="356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800" b="1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Acumulado</a:t>
          </a:r>
          <a:r>
            <a:rPr lang="es-CO" sz="80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</a:t>
          </a:r>
          <a:r>
            <a:rPr lang="es-CO" sz="800" b="1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2015: </a:t>
          </a:r>
        </a:p>
        <a:p>
          <a:pPr algn="ctr"/>
          <a:r>
            <a:rPr lang="es-CO" sz="800" b="1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31,6</a:t>
          </a:r>
          <a:r>
            <a:rPr lang="es-CO" sz="80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%</a:t>
          </a:r>
          <a:endParaRPr lang="es-CO" sz="800" b="1">
            <a:solidFill>
              <a:schemeClr val="tx1">
                <a:lumMod val="50000"/>
                <a:lumOff val="50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8</xdr:col>
      <xdr:colOff>696923</xdr:colOff>
      <xdr:row>80</xdr:row>
      <xdr:rowOff>32775</xdr:rowOff>
    </xdr:from>
    <xdr:to>
      <xdr:col>10</xdr:col>
      <xdr:colOff>688758</xdr:colOff>
      <xdr:row>81</xdr:row>
      <xdr:rowOff>137550</xdr:rowOff>
    </xdr:to>
    <xdr:sp macro="" textlink="">
      <xdr:nvSpPr>
        <xdr:cNvPr id="36" name="1 CuadroTexto"/>
        <xdr:cNvSpPr txBox="1"/>
      </xdr:nvSpPr>
      <xdr:spPr>
        <a:xfrm>
          <a:off x="6173798" y="15158475"/>
          <a:ext cx="104911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800" b="1">
              <a:solidFill>
                <a:schemeClr val="bg1">
                  <a:lumMod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Acumulado</a:t>
          </a:r>
          <a:r>
            <a:rPr lang="es-CO" sz="800" b="1" baseline="0">
              <a:solidFill>
                <a:schemeClr val="bg1">
                  <a:lumMod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</a:t>
          </a:r>
          <a:r>
            <a:rPr lang="es-CO" sz="800" b="1">
              <a:solidFill>
                <a:schemeClr val="bg1">
                  <a:lumMod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2016: </a:t>
          </a:r>
        </a:p>
        <a:p>
          <a:pPr algn="ctr"/>
          <a:r>
            <a:rPr lang="es-CO" sz="800" b="1">
              <a:solidFill>
                <a:schemeClr val="bg1">
                  <a:lumMod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28,7%</a:t>
          </a:r>
        </a:p>
      </xdr:txBody>
    </xdr:sp>
    <xdr:clientData/>
  </xdr:twoCellAnchor>
  <xdr:twoCellAnchor>
    <xdr:from>
      <xdr:col>7</xdr:col>
      <xdr:colOff>397329</xdr:colOff>
      <xdr:row>76</xdr:row>
      <xdr:rowOff>167799</xdr:rowOff>
    </xdr:from>
    <xdr:to>
      <xdr:col>7</xdr:col>
      <xdr:colOff>399369</xdr:colOff>
      <xdr:row>78</xdr:row>
      <xdr:rowOff>81642</xdr:rowOff>
    </xdr:to>
    <xdr:cxnSp macro="">
      <xdr:nvCxnSpPr>
        <xdr:cNvPr id="8" name="7 Conector recto de flecha"/>
        <xdr:cNvCxnSpPr>
          <a:endCxn id="2" idx="0"/>
        </xdr:cNvCxnSpPr>
      </xdr:nvCxnSpPr>
      <xdr:spPr>
        <a:xfrm>
          <a:off x="5112204" y="14531499"/>
          <a:ext cx="2040" cy="29484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78</xdr:row>
      <xdr:rowOff>47625</xdr:rowOff>
    </xdr:from>
    <xdr:to>
      <xdr:col>10</xdr:col>
      <xdr:colOff>164203</xdr:colOff>
      <xdr:row>80</xdr:row>
      <xdr:rowOff>32775</xdr:rowOff>
    </xdr:to>
    <xdr:cxnSp macro="">
      <xdr:nvCxnSpPr>
        <xdr:cNvPr id="15" name="14 Conector recto de flecha"/>
        <xdr:cNvCxnSpPr>
          <a:endCxn id="36" idx="0"/>
        </xdr:cNvCxnSpPr>
      </xdr:nvCxnSpPr>
      <xdr:spPr>
        <a:xfrm>
          <a:off x="6696075" y="14792325"/>
          <a:ext cx="2278" cy="3661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21151</xdr:colOff>
      <xdr:row>73</xdr:row>
      <xdr:rowOff>52573</xdr:rowOff>
    </xdr:from>
    <xdr:to>
      <xdr:col>12</xdr:col>
      <xdr:colOff>306901</xdr:colOff>
      <xdr:row>74</xdr:row>
      <xdr:rowOff>157348</xdr:rowOff>
    </xdr:to>
    <xdr:sp macro="" textlink="">
      <xdr:nvSpPr>
        <xdr:cNvPr id="41" name="1 CuadroTexto"/>
        <xdr:cNvSpPr txBox="1"/>
      </xdr:nvSpPr>
      <xdr:spPr>
        <a:xfrm>
          <a:off x="7316435" y="13846505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800" b="1">
              <a:solidFill>
                <a:srgbClr val="F8B133"/>
              </a:solidFill>
              <a:latin typeface="Helvetica" panose="020B0604020202020204" pitchFamily="34" charset="0"/>
              <a:cs typeface="Helvetica" panose="020B0604020202020204" pitchFamily="34" charset="0"/>
            </a:rPr>
            <a:t>Acumulado</a:t>
          </a:r>
          <a:r>
            <a:rPr lang="es-CO" sz="800" b="1" baseline="0">
              <a:solidFill>
                <a:srgbClr val="F8B133"/>
              </a:solidFill>
              <a:latin typeface="Helvetica" panose="020B0604020202020204" pitchFamily="34" charset="0"/>
              <a:cs typeface="Helvetica" panose="020B0604020202020204" pitchFamily="34" charset="0"/>
            </a:rPr>
            <a:t> </a:t>
          </a:r>
          <a:r>
            <a:rPr lang="es-CO" sz="800" b="1">
              <a:solidFill>
                <a:srgbClr val="F8B133"/>
              </a:solidFill>
              <a:latin typeface="Helvetica" panose="020B0604020202020204" pitchFamily="34" charset="0"/>
              <a:cs typeface="Helvetica" panose="020B0604020202020204" pitchFamily="34" charset="0"/>
            </a:rPr>
            <a:t>2017: </a:t>
          </a:r>
        </a:p>
        <a:p>
          <a:pPr algn="ctr"/>
          <a:r>
            <a:rPr lang="es-CO" sz="800" b="1">
              <a:solidFill>
                <a:srgbClr val="F8B133"/>
              </a:solidFill>
              <a:latin typeface="Helvetica" panose="020B0604020202020204" pitchFamily="34" charset="0"/>
              <a:cs typeface="Helvetica" panose="020B0604020202020204" pitchFamily="34" charset="0"/>
            </a:rPr>
            <a:t>28,8%</a:t>
          </a:r>
        </a:p>
      </xdr:txBody>
    </xdr:sp>
    <xdr:clientData/>
  </xdr:twoCellAnchor>
  <xdr:twoCellAnchor>
    <xdr:from>
      <xdr:col>11</xdr:col>
      <xdr:colOff>545026</xdr:colOff>
      <xdr:row>74</xdr:row>
      <xdr:rowOff>157347</xdr:rowOff>
    </xdr:from>
    <xdr:to>
      <xdr:col>11</xdr:col>
      <xdr:colOff>546388</xdr:colOff>
      <xdr:row>77</xdr:row>
      <xdr:rowOff>125847</xdr:rowOff>
    </xdr:to>
    <xdr:cxnSp macro="">
      <xdr:nvCxnSpPr>
        <xdr:cNvPr id="42" name="14 Conector recto de flecha"/>
        <xdr:cNvCxnSpPr/>
      </xdr:nvCxnSpPr>
      <xdr:spPr>
        <a:xfrm flipH="1" flipV="1">
          <a:off x="7835314" y="14137116"/>
          <a:ext cx="1362" cy="54000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25</xdr:row>
      <xdr:rowOff>101413</xdr:rowOff>
    </xdr:from>
    <xdr:to>
      <xdr:col>9</xdr:col>
      <xdr:colOff>208575</xdr:colOff>
      <xdr:row>28</xdr:row>
      <xdr:rowOff>105913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 rot="16200000">
          <a:off x="6061046" y="499467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28575</xdr:colOff>
      <xdr:row>22</xdr:row>
      <xdr:rowOff>44263</xdr:rowOff>
    </xdr:from>
    <xdr:to>
      <xdr:col>9</xdr:col>
      <xdr:colOff>208575</xdr:colOff>
      <xdr:row>25</xdr:row>
      <xdr:rowOff>48763</xdr:rowOff>
    </xdr:to>
    <xdr:sp macro="" textlink="">
      <xdr:nvSpPr>
        <xdr:cNvPr id="6" name="5 Rectángulo redondeado">
          <a:hlinkClick xmlns:r="http://schemas.openxmlformats.org/officeDocument/2006/relationships" r:id="rId2"/>
        </xdr:cNvPr>
        <xdr:cNvSpPr/>
      </xdr:nvSpPr>
      <xdr:spPr>
        <a:xfrm rot="16200000">
          <a:off x="6061046" y="436602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3921</xdr:colOff>
      <xdr:row>15</xdr:row>
      <xdr:rowOff>44264</xdr:rowOff>
    </xdr:from>
    <xdr:to>
      <xdr:col>15</xdr:col>
      <xdr:colOff>742949</xdr:colOff>
      <xdr:row>28</xdr:row>
      <xdr:rowOff>177613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</xdr:colOff>
      <xdr:row>41</xdr:row>
      <xdr:rowOff>123824</xdr:rowOff>
    </xdr:from>
    <xdr:to>
      <xdr:col>9</xdr:col>
      <xdr:colOff>199050</xdr:colOff>
      <xdr:row>44</xdr:row>
      <xdr:rowOff>128324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 rot="16200000">
          <a:off x="6059925" y="768464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19050</xdr:colOff>
      <xdr:row>38</xdr:row>
      <xdr:rowOff>66674</xdr:rowOff>
    </xdr:from>
    <xdr:to>
      <xdr:col>9</xdr:col>
      <xdr:colOff>199050</xdr:colOff>
      <xdr:row>41</xdr:row>
      <xdr:rowOff>71174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 rot="16200000">
          <a:off x="6059925" y="705599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285749</xdr:colOff>
      <xdr:row>31</xdr:row>
      <xdr:rowOff>57150</xdr:rowOff>
    </xdr:from>
    <xdr:to>
      <xdr:col>15</xdr:col>
      <xdr:colOff>733424</xdr:colOff>
      <xdr:row>44</xdr:row>
      <xdr:rowOff>190499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57</xdr:row>
      <xdr:rowOff>133350</xdr:rowOff>
    </xdr:from>
    <xdr:to>
      <xdr:col>1</xdr:col>
      <xdr:colOff>189525</xdr:colOff>
      <xdr:row>60</xdr:row>
      <xdr:rowOff>137850</xdr:rowOff>
    </xdr:to>
    <xdr:sp macro="" textlink="">
      <xdr:nvSpPr>
        <xdr:cNvPr id="11" name="10 Rectángulo redondeado">
          <a:hlinkClick xmlns:r="http://schemas.openxmlformats.org/officeDocument/2006/relationships" r:id="rId1"/>
        </xdr:cNvPr>
        <xdr:cNvSpPr/>
      </xdr:nvSpPr>
      <xdr:spPr>
        <a:xfrm rot="16200000">
          <a:off x="421125" y="1112317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54</xdr:row>
      <xdr:rowOff>76200</xdr:rowOff>
    </xdr:from>
    <xdr:to>
      <xdr:col>1</xdr:col>
      <xdr:colOff>189525</xdr:colOff>
      <xdr:row>57</xdr:row>
      <xdr:rowOff>80700</xdr:rowOff>
    </xdr:to>
    <xdr:sp macro="" textlink="">
      <xdr:nvSpPr>
        <xdr:cNvPr id="12" name="11 Rectángulo redondeado">
          <a:hlinkClick xmlns:r="http://schemas.openxmlformats.org/officeDocument/2006/relationships" r:id="rId6"/>
        </xdr:cNvPr>
        <xdr:cNvSpPr/>
      </xdr:nvSpPr>
      <xdr:spPr>
        <a:xfrm rot="16200000">
          <a:off x="421125" y="1049452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285750</xdr:colOff>
      <xdr:row>47</xdr:row>
      <xdr:rowOff>47625</xdr:rowOff>
    </xdr:from>
    <xdr:to>
      <xdr:col>7</xdr:col>
      <xdr:colOff>733425</xdr:colOff>
      <xdr:row>60</xdr:row>
      <xdr:rowOff>180974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19050</xdr:colOff>
      <xdr:row>77</xdr:row>
      <xdr:rowOff>66674</xdr:rowOff>
    </xdr:from>
    <xdr:to>
      <xdr:col>1</xdr:col>
      <xdr:colOff>199050</xdr:colOff>
      <xdr:row>80</xdr:row>
      <xdr:rowOff>71174</xdr:rowOff>
    </xdr:to>
    <xdr:sp macro="" textlink="">
      <xdr:nvSpPr>
        <xdr:cNvPr id="25" name="24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9408674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74</xdr:row>
      <xdr:rowOff>9524</xdr:rowOff>
    </xdr:from>
    <xdr:to>
      <xdr:col>1</xdr:col>
      <xdr:colOff>199050</xdr:colOff>
      <xdr:row>77</xdr:row>
      <xdr:rowOff>14024</xdr:rowOff>
    </xdr:to>
    <xdr:sp macro="" textlink="">
      <xdr:nvSpPr>
        <xdr:cNvPr id="26" name="25 Rectángulo redondeado">
          <a:hlinkClick xmlns:r="http://schemas.openxmlformats.org/officeDocument/2006/relationships" r:id="rId8"/>
        </xdr:cNvPr>
        <xdr:cNvSpPr/>
      </xdr:nvSpPr>
      <xdr:spPr>
        <a:xfrm rot="16200000">
          <a:off x="430650" y="8780024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285749</xdr:colOff>
      <xdr:row>67</xdr:row>
      <xdr:rowOff>9525</xdr:rowOff>
    </xdr:from>
    <xdr:to>
      <xdr:col>7</xdr:col>
      <xdr:colOff>733424</xdr:colOff>
      <xdr:row>80</xdr:row>
      <xdr:rowOff>142874</xdr:rowOff>
    </xdr:to>
    <xdr:graphicFrame macro="">
      <xdr:nvGraphicFramePr>
        <xdr:cNvPr id="27" name="2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39781</xdr:colOff>
      <xdr:row>93</xdr:row>
      <xdr:rowOff>89085</xdr:rowOff>
    </xdr:from>
    <xdr:to>
      <xdr:col>1</xdr:col>
      <xdr:colOff>219781</xdr:colOff>
      <xdr:row>96</xdr:row>
      <xdr:rowOff>93585</xdr:rowOff>
    </xdr:to>
    <xdr:sp macro="" textlink="">
      <xdr:nvSpPr>
        <xdr:cNvPr id="28" name="27 Rectángulo redondeado">
          <a:hlinkClick xmlns:r="http://schemas.openxmlformats.org/officeDocument/2006/relationships" r:id="rId1"/>
        </xdr:cNvPr>
        <xdr:cNvSpPr/>
      </xdr:nvSpPr>
      <xdr:spPr>
        <a:xfrm rot="16200000">
          <a:off x="446899" y="1772343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39781</xdr:colOff>
      <xdr:row>90</xdr:row>
      <xdr:rowOff>31935</xdr:rowOff>
    </xdr:from>
    <xdr:to>
      <xdr:col>1</xdr:col>
      <xdr:colOff>219781</xdr:colOff>
      <xdr:row>93</xdr:row>
      <xdr:rowOff>36435</xdr:rowOff>
    </xdr:to>
    <xdr:sp macro="" textlink="">
      <xdr:nvSpPr>
        <xdr:cNvPr id="29" name="28 Rectángulo redondeado">
          <a:hlinkClick xmlns:r="http://schemas.openxmlformats.org/officeDocument/2006/relationships" r:id="rId10"/>
        </xdr:cNvPr>
        <xdr:cNvSpPr/>
      </xdr:nvSpPr>
      <xdr:spPr>
        <a:xfrm rot="16200000">
          <a:off x="446899" y="1709478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15127</xdr:colOff>
      <xdr:row>83</xdr:row>
      <xdr:rowOff>31936</xdr:rowOff>
    </xdr:from>
    <xdr:to>
      <xdr:col>7</xdr:col>
      <xdr:colOff>754155</xdr:colOff>
      <xdr:row>96</xdr:row>
      <xdr:rowOff>165285</xdr:rowOff>
    </xdr:to>
    <xdr:graphicFrame macro="">
      <xdr:nvGraphicFramePr>
        <xdr:cNvPr id="30" name="2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9525</xdr:colOff>
      <xdr:row>93</xdr:row>
      <xdr:rowOff>128868</xdr:rowOff>
    </xdr:from>
    <xdr:to>
      <xdr:col>9</xdr:col>
      <xdr:colOff>189525</xdr:colOff>
      <xdr:row>96</xdr:row>
      <xdr:rowOff>133368</xdr:rowOff>
    </xdr:to>
    <xdr:sp macro="" textlink="">
      <xdr:nvSpPr>
        <xdr:cNvPr id="31" name="30 Rectángulo redondeado">
          <a:hlinkClick xmlns:r="http://schemas.openxmlformats.org/officeDocument/2006/relationships" r:id="rId1"/>
        </xdr:cNvPr>
        <xdr:cNvSpPr/>
      </xdr:nvSpPr>
      <xdr:spPr>
        <a:xfrm rot="16200000">
          <a:off x="6041996" y="17763221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9525</xdr:colOff>
      <xdr:row>90</xdr:row>
      <xdr:rowOff>71718</xdr:rowOff>
    </xdr:from>
    <xdr:to>
      <xdr:col>9</xdr:col>
      <xdr:colOff>189525</xdr:colOff>
      <xdr:row>93</xdr:row>
      <xdr:rowOff>76218</xdr:rowOff>
    </xdr:to>
    <xdr:sp macro="" textlink="">
      <xdr:nvSpPr>
        <xdr:cNvPr id="32" name="31 Rectángulo redondeado">
          <a:hlinkClick xmlns:r="http://schemas.openxmlformats.org/officeDocument/2006/relationships" r:id="rId12"/>
        </xdr:cNvPr>
        <xdr:cNvSpPr/>
      </xdr:nvSpPr>
      <xdr:spPr>
        <a:xfrm rot="16200000">
          <a:off x="6041996" y="17134571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285750</xdr:colOff>
      <xdr:row>83</xdr:row>
      <xdr:rowOff>43143</xdr:rowOff>
    </xdr:from>
    <xdr:to>
      <xdr:col>15</xdr:col>
      <xdr:colOff>733425</xdr:colOff>
      <xdr:row>96</xdr:row>
      <xdr:rowOff>176492</xdr:rowOff>
    </xdr:to>
    <xdr:graphicFrame macro="">
      <xdr:nvGraphicFramePr>
        <xdr:cNvPr id="33" name="3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34" name="33 CuadroTexto"/>
        <xdr:cNvSpPr txBox="1"/>
      </xdr:nvSpPr>
      <xdr:spPr>
        <a:xfrm>
          <a:off x="2428875" y="263842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8B133"/>
              </a:solidFill>
              <a:latin typeface="Helvetica" pitchFamily="34" charset="0"/>
              <a:cs typeface="Helvetica" pitchFamily="34" charset="0"/>
            </a:rPr>
            <a:t>INDICADORES DISPONIBLES</a:t>
          </a:r>
        </a:p>
      </xdr:txBody>
    </xdr:sp>
    <xdr:clientData/>
  </xdr:twoCellAnchor>
  <xdr:twoCellAnchor>
    <xdr:from>
      <xdr:col>14</xdr:col>
      <xdr:colOff>409575</xdr:colOff>
      <xdr:row>136</xdr:row>
      <xdr:rowOff>19050</xdr:rowOff>
    </xdr:from>
    <xdr:to>
      <xdr:col>15</xdr:col>
      <xdr:colOff>223575</xdr:colOff>
      <xdr:row>137</xdr:row>
      <xdr:rowOff>8550</xdr:rowOff>
    </xdr:to>
    <xdr:sp macro="" textlink="">
      <xdr:nvSpPr>
        <xdr:cNvPr id="36" name="35 Rectángulo redondeado">
          <a:hlinkClick xmlns:r="http://schemas.openxmlformats.org/officeDocument/2006/relationships" r:id="rId14"/>
        </xdr:cNvPr>
        <xdr:cNvSpPr/>
      </xdr:nvSpPr>
      <xdr:spPr>
        <a:xfrm>
          <a:off x="9991725" y="168402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15</xdr:col>
      <xdr:colOff>9527</xdr:colOff>
      <xdr:row>1</xdr:row>
      <xdr:rowOff>76200</xdr:rowOff>
    </xdr:from>
    <xdr:to>
      <xdr:col>16</xdr:col>
      <xdr:colOff>38101</xdr:colOff>
      <xdr:row>2</xdr:row>
      <xdr:rowOff>180974</xdr:rowOff>
    </xdr:to>
    <xdr:sp macro="" textlink="">
      <xdr:nvSpPr>
        <xdr:cNvPr id="37" name="36 Rectángulo redondeado">
          <a:hlinkClick xmlns:r="http://schemas.openxmlformats.org/officeDocument/2006/relationships" r:id="rId15"/>
        </xdr:cNvPr>
        <xdr:cNvSpPr/>
      </xdr:nvSpPr>
      <xdr:spPr>
        <a:xfrm>
          <a:off x="10353677" y="266700"/>
          <a:ext cx="790574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28575</xdr:rowOff>
    </xdr:from>
    <xdr:to>
      <xdr:col>3</xdr:col>
      <xdr:colOff>457200</xdr:colOff>
      <xdr:row>3</xdr:row>
      <xdr:rowOff>41585</xdr:rowOff>
    </xdr:to>
    <xdr:pic>
      <xdr:nvPicPr>
        <xdr:cNvPr id="38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09600" y="219075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3</xdr:col>
      <xdr:colOff>752475</xdr:colOff>
      <xdr:row>0</xdr:row>
      <xdr:rowOff>0</xdr:rowOff>
    </xdr:from>
    <xdr:to>
      <xdr:col>13</xdr:col>
      <xdr:colOff>638175</xdr:colOff>
      <xdr:row>7</xdr:row>
      <xdr:rowOff>123825</xdr:rowOff>
    </xdr:to>
    <xdr:sp macro="" textlink="">
      <xdr:nvSpPr>
        <xdr:cNvPr id="35" name="34 Rectángulo"/>
        <xdr:cNvSpPr/>
      </xdr:nvSpPr>
      <xdr:spPr>
        <a:xfrm>
          <a:off x="2419350" y="0"/>
          <a:ext cx="7038975" cy="1457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219076</xdr:colOff>
      <xdr:row>4</xdr:row>
      <xdr:rowOff>19050</xdr:rowOff>
    </xdr:from>
    <xdr:to>
      <xdr:col>13</xdr:col>
      <xdr:colOff>228600</xdr:colOff>
      <xdr:row>6</xdr:row>
      <xdr:rowOff>161925</xdr:rowOff>
    </xdr:to>
    <xdr:sp macro="" textlink="">
      <xdr:nvSpPr>
        <xdr:cNvPr id="40" name="39 CuadroTexto"/>
        <xdr:cNvSpPr txBox="1"/>
      </xdr:nvSpPr>
      <xdr:spPr>
        <a:xfrm>
          <a:off x="2647951" y="781050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PAGOS</a:t>
          </a:r>
          <a:r>
            <a:rPr lang="es-CO" sz="3600" b="1" baseline="0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 ELECTRÓNICOS</a:t>
          </a:r>
          <a:endParaRPr lang="es-CO" sz="3600" b="1">
            <a:solidFill>
              <a:schemeClr val="tx2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666750</xdr:colOff>
      <xdr:row>12</xdr:row>
      <xdr:rowOff>19050</xdr:rowOff>
    </xdr:from>
    <xdr:to>
      <xdr:col>10</xdr:col>
      <xdr:colOff>95249</xdr:colOff>
      <xdr:row>13</xdr:row>
      <xdr:rowOff>104775</xdr:rowOff>
    </xdr:to>
    <xdr:sp macro="" textlink="">
      <xdr:nvSpPr>
        <xdr:cNvPr id="41" name="40 CuadroTexto"/>
        <xdr:cNvSpPr txBox="1"/>
      </xdr:nvSpPr>
      <xdr:spPr>
        <a:xfrm>
          <a:off x="4619625" y="2305050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TARJETA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DE CRÉDITO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666750</xdr:colOff>
      <xdr:row>64</xdr:row>
      <xdr:rowOff>9525</xdr:rowOff>
    </xdr:from>
    <xdr:to>
      <xdr:col>10</xdr:col>
      <xdr:colOff>95249</xdr:colOff>
      <xdr:row>65</xdr:row>
      <xdr:rowOff>95250</xdr:rowOff>
    </xdr:to>
    <xdr:sp macro="" textlink="">
      <xdr:nvSpPr>
        <xdr:cNvPr id="42" name="41 CuadroTexto"/>
        <xdr:cNvSpPr txBox="1"/>
      </xdr:nvSpPr>
      <xdr:spPr>
        <a:xfrm>
          <a:off x="4619625" y="8896350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TARJETA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DÉBITO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9</xdr:col>
      <xdr:colOff>19050</xdr:colOff>
      <xdr:row>57</xdr:row>
      <xdr:rowOff>104775</xdr:rowOff>
    </xdr:from>
    <xdr:to>
      <xdr:col>9</xdr:col>
      <xdr:colOff>199050</xdr:colOff>
      <xdr:row>60</xdr:row>
      <xdr:rowOff>109275</xdr:rowOff>
    </xdr:to>
    <xdr:sp macro="" textlink="">
      <xdr:nvSpPr>
        <xdr:cNvPr id="43" name="42 Rectángulo redondeado">
          <a:hlinkClick xmlns:r="http://schemas.openxmlformats.org/officeDocument/2006/relationships" r:id="rId1"/>
        </xdr:cNvPr>
        <xdr:cNvSpPr/>
      </xdr:nvSpPr>
      <xdr:spPr>
        <a:xfrm rot="16200000">
          <a:off x="6059925" y="80466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19050</xdr:colOff>
      <xdr:row>54</xdr:row>
      <xdr:rowOff>47625</xdr:rowOff>
    </xdr:from>
    <xdr:to>
      <xdr:col>9</xdr:col>
      <xdr:colOff>199050</xdr:colOff>
      <xdr:row>57</xdr:row>
      <xdr:rowOff>52125</xdr:rowOff>
    </xdr:to>
    <xdr:sp macro="" textlink="">
      <xdr:nvSpPr>
        <xdr:cNvPr id="44" name="43 Rectángulo redondeado">
          <a:hlinkClick xmlns:r="http://schemas.openxmlformats.org/officeDocument/2006/relationships" r:id="rId17"/>
        </xdr:cNvPr>
        <xdr:cNvSpPr/>
      </xdr:nvSpPr>
      <xdr:spPr>
        <a:xfrm rot="16200000">
          <a:off x="6059925" y="74179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285750</xdr:colOff>
      <xdr:row>47</xdr:row>
      <xdr:rowOff>28575</xdr:rowOff>
    </xdr:from>
    <xdr:to>
      <xdr:col>16</xdr:col>
      <xdr:colOff>9526</xdr:colOff>
      <xdr:row>60</xdr:row>
      <xdr:rowOff>161924</xdr:rowOff>
    </xdr:to>
    <xdr:graphicFrame macro="">
      <xdr:nvGraphicFramePr>
        <xdr:cNvPr id="46" name="4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19050</xdr:colOff>
      <xdr:row>25</xdr:row>
      <xdr:rowOff>142874</xdr:rowOff>
    </xdr:from>
    <xdr:to>
      <xdr:col>1</xdr:col>
      <xdr:colOff>199050</xdr:colOff>
      <xdr:row>28</xdr:row>
      <xdr:rowOff>147374</xdr:rowOff>
    </xdr:to>
    <xdr:sp macro="" textlink="">
      <xdr:nvSpPr>
        <xdr:cNvPr id="39" name="38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503669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22</xdr:row>
      <xdr:rowOff>85724</xdr:rowOff>
    </xdr:from>
    <xdr:to>
      <xdr:col>1</xdr:col>
      <xdr:colOff>199050</xdr:colOff>
      <xdr:row>25</xdr:row>
      <xdr:rowOff>90224</xdr:rowOff>
    </xdr:to>
    <xdr:sp macro="" textlink="">
      <xdr:nvSpPr>
        <xdr:cNvPr id="45" name="44 Rectángulo redondeado">
          <a:hlinkClick xmlns:r="http://schemas.openxmlformats.org/officeDocument/2006/relationships" r:id="rId19"/>
        </xdr:cNvPr>
        <xdr:cNvSpPr/>
      </xdr:nvSpPr>
      <xdr:spPr>
        <a:xfrm rot="16200000">
          <a:off x="430650" y="440804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0</xdr:colOff>
      <xdr:row>15</xdr:row>
      <xdr:rowOff>71437</xdr:rowOff>
    </xdr:from>
    <xdr:to>
      <xdr:col>7</xdr:col>
      <xdr:colOff>742950</xdr:colOff>
      <xdr:row>29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38100</xdr:colOff>
      <xdr:row>41</xdr:row>
      <xdr:rowOff>104774</xdr:rowOff>
    </xdr:from>
    <xdr:to>
      <xdr:col>1</xdr:col>
      <xdr:colOff>218100</xdr:colOff>
      <xdr:row>44</xdr:row>
      <xdr:rowOff>109274</xdr:rowOff>
    </xdr:to>
    <xdr:sp macro="" textlink="">
      <xdr:nvSpPr>
        <xdr:cNvPr id="51" name="50 Rectángulo redondeado">
          <a:hlinkClick xmlns:r="http://schemas.openxmlformats.org/officeDocument/2006/relationships" r:id="rId1"/>
        </xdr:cNvPr>
        <xdr:cNvSpPr/>
      </xdr:nvSpPr>
      <xdr:spPr>
        <a:xfrm rot="16200000">
          <a:off x="449700" y="804659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38100</xdr:colOff>
      <xdr:row>38</xdr:row>
      <xdr:rowOff>47624</xdr:rowOff>
    </xdr:from>
    <xdr:to>
      <xdr:col>1</xdr:col>
      <xdr:colOff>218100</xdr:colOff>
      <xdr:row>41</xdr:row>
      <xdr:rowOff>52124</xdr:rowOff>
    </xdr:to>
    <xdr:sp macro="" textlink="">
      <xdr:nvSpPr>
        <xdr:cNvPr id="52" name="51 Rectángulo redondeado">
          <a:hlinkClick xmlns:r="http://schemas.openxmlformats.org/officeDocument/2006/relationships" r:id="rId21"/>
        </xdr:cNvPr>
        <xdr:cNvSpPr/>
      </xdr:nvSpPr>
      <xdr:spPr>
        <a:xfrm rot="16200000">
          <a:off x="449700" y="741794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9524</xdr:colOff>
      <xdr:row>31</xdr:row>
      <xdr:rowOff>47625</xdr:rowOff>
    </xdr:from>
    <xdr:to>
      <xdr:col>7</xdr:col>
      <xdr:colOff>752474</xdr:colOff>
      <xdr:row>44</xdr:row>
      <xdr:rowOff>180974</xdr:rowOff>
    </xdr:to>
    <xdr:graphicFrame macro="">
      <xdr:nvGraphicFramePr>
        <xdr:cNvPr id="53" name="5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22412</xdr:colOff>
      <xdr:row>109</xdr:row>
      <xdr:rowOff>121023</xdr:rowOff>
    </xdr:from>
    <xdr:to>
      <xdr:col>1</xdr:col>
      <xdr:colOff>202412</xdr:colOff>
      <xdr:row>112</xdr:row>
      <xdr:rowOff>125523</xdr:rowOff>
    </xdr:to>
    <xdr:sp macro="" textlink="">
      <xdr:nvSpPr>
        <xdr:cNvPr id="50" name="49 Rectángulo redondeado">
          <a:hlinkClick xmlns:r="http://schemas.openxmlformats.org/officeDocument/2006/relationships" r:id="rId1"/>
        </xdr:cNvPr>
        <xdr:cNvSpPr/>
      </xdr:nvSpPr>
      <xdr:spPr>
        <a:xfrm rot="16200000">
          <a:off x="429530" y="20803376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22412</xdr:colOff>
      <xdr:row>106</xdr:row>
      <xdr:rowOff>63873</xdr:rowOff>
    </xdr:from>
    <xdr:to>
      <xdr:col>1</xdr:col>
      <xdr:colOff>202412</xdr:colOff>
      <xdr:row>109</xdr:row>
      <xdr:rowOff>68373</xdr:rowOff>
    </xdr:to>
    <xdr:sp macro="" textlink="">
      <xdr:nvSpPr>
        <xdr:cNvPr id="54" name="53 Rectángulo redondeado">
          <a:hlinkClick xmlns:r="http://schemas.openxmlformats.org/officeDocument/2006/relationships" r:id="rId23"/>
        </xdr:cNvPr>
        <xdr:cNvSpPr/>
      </xdr:nvSpPr>
      <xdr:spPr>
        <a:xfrm rot="16200000">
          <a:off x="429530" y="20174726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285190</xdr:colOff>
      <xdr:row>99</xdr:row>
      <xdr:rowOff>44823</xdr:rowOff>
    </xdr:from>
    <xdr:to>
      <xdr:col>8</xdr:col>
      <xdr:colOff>12888</xdr:colOff>
      <xdr:row>112</xdr:row>
      <xdr:rowOff>178172</xdr:rowOff>
    </xdr:to>
    <xdr:graphicFrame macro="">
      <xdr:nvGraphicFramePr>
        <xdr:cNvPr id="55" name="5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33615</xdr:colOff>
      <xdr:row>77</xdr:row>
      <xdr:rowOff>79555</xdr:rowOff>
    </xdr:from>
    <xdr:to>
      <xdr:col>9</xdr:col>
      <xdr:colOff>213615</xdr:colOff>
      <xdr:row>80</xdr:row>
      <xdr:rowOff>84055</xdr:rowOff>
    </xdr:to>
    <xdr:sp macro="" textlink="">
      <xdr:nvSpPr>
        <xdr:cNvPr id="56" name="55 Rectángulo redondeado">
          <a:hlinkClick xmlns:r="http://schemas.openxmlformats.org/officeDocument/2006/relationships" r:id="rId1"/>
        </xdr:cNvPr>
        <xdr:cNvSpPr/>
      </xdr:nvSpPr>
      <xdr:spPr>
        <a:xfrm rot="16200000">
          <a:off x="6066086" y="1466590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33615</xdr:colOff>
      <xdr:row>74</xdr:row>
      <xdr:rowOff>22405</xdr:rowOff>
    </xdr:from>
    <xdr:to>
      <xdr:col>9</xdr:col>
      <xdr:colOff>213615</xdr:colOff>
      <xdr:row>77</xdr:row>
      <xdr:rowOff>26905</xdr:rowOff>
    </xdr:to>
    <xdr:sp macro="" textlink="">
      <xdr:nvSpPr>
        <xdr:cNvPr id="57" name="56 Rectángulo redondeado">
          <a:hlinkClick xmlns:r="http://schemas.openxmlformats.org/officeDocument/2006/relationships" r:id="rId25"/>
        </xdr:cNvPr>
        <xdr:cNvSpPr/>
      </xdr:nvSpPr>
      <xdr:spPr>
        <a:xfrm rot="16200000">
          <a:off x="6066086" y="1403725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5039</xdr:colOff>
      <xdr:row>67</xdr:row>
      <xdr:rowOff>22406</xdr:rowOff>
    </xdr:from>
    <xdr:to>
      <xdr:col>15</xdr:col>
      <xdr:colOff>747989</xdr:colOff>
      <xdr:row>80</xdr:row>
      <xdr:rowOff>155755</xdr:rowOff>
    </xdr:to>
    <xdr:graphicFrame macro="">
      <xdr:nvGraphicFramePr>
        <xdr:cNvPr id="58" name="5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</xdr:col>
      <xdr:colOff>0</xdr:colOff>
      <xdr:row>119</xdr:row>
      <xdr:rowOff>0</xdr:rowOff>
    </xdr:from>
    <xdr:to>
      <xdr:col>8</xdr:col>
      <xdr:colOff>0</xdr:colOff>
      <xdr:row>132</xdr:row>
      <xdr:rowOff>180975</xdr:rowOff>
    </xdr:to>
    <xdr:graphicFrame macro="">
      <xdr:nvGraphicFramePr>
        <xdr:cNvPr id="61" name="6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</xdr:col>
      <xdr:colOff>561975</xdr:colOff>
      <xdr:row>116</xdr:row>
      <xdr:rowOff>66675</xdr:rowOff>
    </xdr:from>
    <xdr:to>
      <xdr:col>10</xdr:col>
      <xdr:colOff>552450</xdr:colOff>
      <xdr:row>117</xdr:row>
      <xdr:rowOff>152400</xdr:rowOff>
    </xdr:to>
    <xdr:sp macro="" textlink="">
      <xdr:nvSpPr>
        <xdr:cNvPr id="62" name="61 CuadroTexto"/>
        <xdr:cNvSpPr txBox="1"/>
      </xdr:nvSpPr>
      <xdr:spPr>
        <a:xfrm>
          <a:off x="4514850" y="22078950"/>
          <a:ext cx="2571750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TRANSACCIONES Y PAGOS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ONLINE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1</xdr:col>
      <xdr:colOff>19050</xdr:colOff>
      <xdr:row>129</xdr:row>
      <xdr:rowOff>104775</xdr:rowOff>
    </xdr:from>
    <xdr:to>
      <xdr:col>1</xdr:col>
      <xdr:colOff>199050</xdr:colOff>
      <xdr:row>132</xdr:row>
      <xdr:rowOff>109275</xdr:rowOff>
    </xdr:to>
    <xdr:sp macro="" textlink="">
      <xdr:nvSpPr>
        <xdr:cNvPr id="63" name="62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247915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126</xdr:row>
      <xdr:rowOff>47625</xdr:rowOff>
    </xdr:from>
    <xdr:to>
      <xdr:col>1</xdr:col>
      <xdr:colOff>199050</xdr:colOff>
      <xdr:row>129</xdr:row>
      <xdr:rowOff>52125</xdr:rowOff>
    </xdr:to>
    <xdr:sp macro="" textlink="">
      <xdr:nvSpPr>
        <xdr:cNvPr id="64" name="63 Rectángulo redondeado">
          <a:hlinkClick xmlns:r="http://schemas.openxmlformats.org/officeDocument/2006/relationships" r:id="rId28"/>
        </xdr:cNvPr>
        <xdr:cNvSpPr/>
      </xdr:nvSpPr>
      <xdr:spPr>
        <a:xfrm rot="16200000">
          <a:off x="430650" y="2416290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0</xdr:colOff>
      <xdr:row>119</xdr:row>
      <xdr:rowOff>0</xdr:rowOff>
    </xdr:from>
    <xdr:to>
      <xdr:col>16</xdr:col>
      <xdr:colOff>28576</xdr:colOff>
      <xdr:row>133</xdr:row>
      <xdr:rowOff>0</xdr:rowOff>
    </xdr:to>
    <xdr:graphicFrame macro="">
      <xdr:nvGraphicFramePr>
        <xdr:cNvPr id="65" name="6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38100</xdr:colOff>
      <xdr:row>129</xdr:row>
      <xdr:rowOff>114300</xdr:rowOff>
    </xdr:from>
    <xdr:to>
      <xdr:col>9</xdr:col>
      <xdr:colOff>218100</xdr:colOff>
      <xdr:row>132</xdr:row>
      <xdr:rowOff>118800</xdr:rowOff>
    </xdr:to>
    <xdr:sp macro="" textlink="">
      <xdr:nvSpPr>
        <xdr:cNvPr id="66" name="65 Rectángulo redondeado">
          <a:hlinkClick xmlns:r="http://schemas.openxmlformats.org/officeDocument/2006/relationships" r:id="rId1"/>
        </xdr:cNvPr>
        <xdr:cNvSpPr/>
      </xdr:nvSpPr>
      <xdr:spPr>
        <a:xfrm rot="16200000">
          <a:off x="6078975" y="2480107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38100</xdr:colOff>
      <xdr:row>126</xdr:row>
      <xdr:rowOff>57150</xdr:rowOff>
    </xdr:from>
    <xdr:to>
      <xdr:col>9</xdr:col>
      <xdr:colOff>218100</xdr:colOff>
      <xdr:row>129</xdr:row>
      <xdr:rowOff>61650</xdr:rowOff>
    </xdr:to>
    <xdr:sp macro="" textlink="">
      <xdr:nvSpPr>
        <xdr:cNvPr id="67" name="66 Rectángulo redondeado">
          <a:hlinkClick xmlns:r="http://schemas.openxmlformats.org/officeDocument/2006/relationships" r:id="rId30"/>
        </xdr:cNvPr>
        <xdr:cNvSpPr/>
      </xdr:nvSpPr>
      <xdr:spPr>
        <a:xfrm rot="16200000">
          <a:off x="6078975" y="2417242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3</xdr:row>
      <xdr:rowOff>180975</xdr:rowOff>
    </xdr:from>
    <xdr:to>
      <xdr:col>13</xdr:col>
      <xdr:colOff>9525</xdr:colOff>
      <xdr:row>6</xdr:row>
      <xdr:rowOff>133350</xdr:rowOff>
    </xdr:to>
    <xdr:sp macro="" textlink="">
      <xdr:nvSpPr>
        <xdr:cNvPr id="2" name="1 CuadroTexto"/>
        <xdr:cNvSpPr txBox="1"/>
      </xdr:nvSpPr>
      <xdr:spPr>
        <a:xfrm>
          <a:off x="2428876" y="752475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INTEROPERABILIDAD</a:t>
          </a:r>
        </a:p>
      </xdr:txBody>
    </xdr:sp>
    <xdr:clientData/>
  </xdr:twoCellAnchor>
  <xdr:twoCellAnchor>
    <xdr:from>
      <xdr:col>15</xdr:col>
      <xdr:colOff>9527</xdr:colOff>
      <xdr:row>1</xdr:row>
      <xdr:rowOff>47625</xdr:rowOff>
    </xdr:from>
    <xdr:to>
      <xdr:col>16</xdr:col>
      <xdr:colOff>38101</xdr:colOff>
      <xdr:row>2</xdr:row>
      <xdr:rowOff>152399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>
          <a:off x="10353677" y="238125"/>
          <a:ext cx="790574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457200</xdr:colOff>
      <xdr:row>3</xdr:row>
      <xdr:rowOff>13010</xdr:rowOff>
    </xdr:to>
    <xdr:pic>
      <xdr:nvPicPr>
        <xdr:cNvPr id="4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90500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6" name="5 CuadroTexto"/>
        <xdr:cNvSpPr txBox="1"/>
      </xdr:nvSpPr>
      <xdr:spPr>
        <a:xfrm>
          <a:off x="2428875" y="2990850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FC000"/>
              </a:solidFill>
              <a:latin typeface="Helvetica" pitchFamily="34" charset="0"/>
              <a:cs typeface="Helvetica" pitchFamily="34" charset="0"/>
            </a:rPr>
            <a:t>INDICADORES</a:t>
          </a:r>
          <a:r>
            <a:rPr lang="es-CO" sz="2000" b="1" baseline="0">
              <a:solidFill>
                <a:srgbClr val="FFC000"/>
              </a:solidFill>
              <a:latin typeface="Helvetica" pitchFamily="34" charset="0"/>
              <a:cs typeface="Helvetica" pitchFamily="34" charset="0"/>
            </a:rPr>
            <a:t> PENDIENTES</a:t>
          </a:r>
          <a:endParaRPr lang="es-CO" sz="2000" b="1">
            <a:solidFill>
              <a:srgbClr val="FFC000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14</xdr:col>
      <xdr:colOff>466725</xdr:colOff>
      <xdr:row>21</xdr:row>
      <xdr:rowOff>0</xdr:rowOff>
    </xdr:from>
    <xdr:to>
      <xdr:col>15</xdr:col>
      <xdr:colOff>280725</xdr:colOff>
      <xdr:row>21</xdr:row>
      <xdr:rowOff>180000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10048875" y="61912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85724</xdr:rowOff>
    </xdr:from>
    <xdr:to>
      <xdr:col>1</xdr:col>
      <xdr:colOff>1586970</xdr:colOff>
      <xdr:row>3</xdr:row>
      <xdr:rowOff>98735</xdr:rowOff>
    </xdr:to>
    <xdr:pic>
      <xdr:nvPicPr>
        <xdr:cNvPr id="3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276224"/>
          <a:ext cx="1586970" cy="394011"/>
        </a:xfrm>
        <a:prstGeom prst="rect">
          <a:avLst/>
        </a:prstGeom>
        <a:noFill/>
      </xdr:spPr>
    </xdr:pic>
    <xdr:clientData/>
  </xdr:twoCellAnchor>
  <xdr:twoCellAnchor>
    <xdr:from>
      <xdr:col>12</xdr:col>
      <xdr:colOff>980878</xdr:colOff>
      <xdr:row>131</xdr:row>
      <xdr:rowOff>180983</xdr:rowOff>
    </xdr:from>
    <xdr:to>
      <xdr:col>13</xdr:col>
      <xdr:colOff>332295</xdr:colOff>
      <xdr:row>145</xdr:row>
      <xdr:rowOff>8558</xdr:rowOff>
    </xdr:to>
    <xdr:sp macro="" textlink="">
      <xdr:nvSpPr>
        <xdr:cNvPr id="8" name="7 Rectángulo redondeado">
          <a:hlinkClick xmlns:r="http://schemas.openxmlformats.org/officeDocument/2006/relationships" r:id="rId2"/>
        </xdr:cNvPr>
        <xdr:cNvSpPr/>
      </xdr:nvSpPr>
      <xdr:spPr>
        <a:xfrm>
          <a:off x="10639228" y="25774658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16</xdr:col>
      <xdr:colOff>628650</xdr:colOff>
      <xdr:row>1</xdr:row>
      <xdr:rowOff>66675</xdr:rowOff>
    </xdr:from>
    <xdr:to>
      <xdr:col>21</xdr:col>
      <xdr:colOff>28575</xdr:colOff>
      <xdr:row>6</xdr:row>
      <xdr:rowOff>0</xdr:rowOff>
    </xdr:to>
    <xdr:sp macro="" textlink="">
      <xdr:nvSpPr>
        <xdr:cNvPr id="9" name="8 Rectángulo"/>
        <xdr:cNvSpPr/>
      </xdr:nvSpPr>
      <xdr:spPr>
        <a:xfrm>
          <a:off x="13887450" y="257175"/>
          <a:ext cx="3209925" cy="8667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104775</xdr:colOff>
      <xdr:row>0</xdr:row>
      <xdr:rowOff>0</xdr:rowOff>
    </xdr:from>
    <xdr:to>
      <xdr:col>14</xdr:col>
      <xdr:colOff>47624</xdr:colOff>
      <xdr:row>4</xdr:row>
      <xdr:rowOff>76201</xdr:rowOff>
    </xdr:to>
    <xdr:sp macro="" textlink="">
      <xdr:nvSpPr>
        <xdr:cNvPr id="10" name="9 Rectángulo"/>
        <xdr:cNvSpPr/>
      </xdr:nvSpPr>
      <xdr:spPr>
        <a:xfrm>
          <a:off x="9772650" y="0"/>
          <a:ext cx="2019299" cy="83820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333375</xdr:colOff>
      <xdr:row>0</xdr:row>
      <xdr:rowOff>114300</xdr:rowOff>
    </xdr:from>
    <xdr:to>
      <xdr:col>13</xdr:col>
      <xdr:colOff>638925</xdr:colOff>
      <xdr:row>3</xdr:row>
      <xdr:rowOff>118800</xdr:rowOff>
    </xdr:to>
    <xdr:sp macro="" textlink="">
      <xdr:nvSpPr>
        <xdr:cNvPr id="11" name="10 Rectángulo redondeado">
          <a:hlinkClick xmlns:r="http://schemas.openxmlformats.org/officeDocument/2006/relationships" r:id="rId3"/>
        </xdr:cNvPr>
        <xdr:cNvSpPr/>
      </xdr:nvSpPr>
      <xdr:spPr>
        <a:xfrm>
          <a:off x="9991725" y="114300"/>
          <a:ext cx="1620000" cy="576000"/>
        </a:xfrm>
        <a:prstGeom prst="roundRect">
          <a:avLst/>
        </a:prstGeom>
        <a:solidFill>
          <a:schemeClr val="tx2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0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MACROECONÓMICOS</a:t>
          </a:r>
        </a:p>
      </xdr:txBody>
    </xdr:sp>
    <xdr:clientData/>
  </xdr:twoCellAnchor>
  <xdr:twoCellAnchor>
    <xdr:from>
      <xdr:col>12</xdr:col>
      <xdr:colOff>1009650</xdr:colOff>
      <xdr:row>237</xdr:row>
      <xdr:rowOff>9525</xdr:rowOff>
    </xdr:from>
    <xdr:to>
      <xdr:col>13</xdr:col>
      <xdr:colOff>361067</xdr:colOff>
      <xdr:row>237</xdr:row>
      <xdr:rowOff>189525</xdr:rowOff>
    </xdr:to>
    <xdr:sp macro="" textlink="">
      <xdr:nvSpPr>
        <xdr:cNvPr id="12" name="11 Rectángulo redondeado">
          <a:hlinkClick xmlns:r="http://schemas.openxmlformats.org/officeDocument/2006/relationships" r:id="rId2"/>
        </xdr:cNvPr>
        <xdr:cNvSpPr/>
      </xdr:nvSpPr>
      <xdr:spPr>
        <a:xfrm>
          <a:off x="10668000" y="34394775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12</xdr:col>
      <xdr:colOff>990403</xdr:colOff>
      <xdr:row>184</xdr:row>
      <xdr:rowOff>95258</xdr:rowOff>
    </xdr:from>
    <xdr:to>
      <xdr:col>13</xdr:col>
      <xdr:colOff>341820</xdr:colOff>
      <xdr:row>185</xdr:row>
      <xdr:rowOff>84758</xdr:rowOff>
    </xdr:to>
    <xdr:sp macro="" textlink="">
      <xdr:nvSpPr>
        <xdr:cNvPr id="13" name="12 Rectángulo redondeado">
          <a:hlinkClick xmlns:r="http://schemas.openxmlformats.org/officeDocument/2006/relationships" r:id="rId2"/>
        </xdr:cNvPr>
        <xdr:cNvSpPr/>
      </xdr:nvSpPr>
      <xdr:spPr>
        <a:xfrm>
          <a:off x="10648753" y="33337508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85724</xdr:rowOff>
    </xdr:from>
    <xdr:to>
      <xdr:col>1</xdr:col>
      <xdr:colOff>1586970</xdr:colOff>
      <xdr:row>3</xdr:row>
      <xdr:rowOff>98735</xdr:rowOff>
    </xdr:to>
    <xdr:pic>
      <xdr:nvPicPr>
        <xdr:cNvPr id="3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276224"/>
          <a:ext cx="1586970" cy="394011"/>
        </a:xfrm>
        <a:prstGeom prst="rect">
          <a:avLst/>
        </a:prstGeom>
        <a:noFill/>
      </xdr:spPr>
    </xdr:pic>
    <xdr:clientData/>
  </xdr:twoCellAnchor>
  <xdr:twoCellAnchor>
    <xdr:from>
      <xdr:col>6</xdr:col>
      <xdr:colOff>1104900</xdr:colOff>
      <xdr:row>0</xdr:row>
      <xdr:rowOff>0</xdr:rowOff>
    </xdr:from>
    <xdr:to>
      <xdr:col>8</xdr:col>
      <xdr:colOff>742949</xdr:colOff>
      <xdr:row>3</xdr:row>
      <xdr:rowOff>123825</xdr:rowOff>
    </xdr:to>
    <xdr:sp macro="" textlink="">
      <xdr:nvSpPr>
        <xdr:cNvPr id="5" name="4 Rectángulo"/>
        <xdr:cNvSpPr/>
      </xdr:nvSpPr>
      <xdr:spPr>
        <a:xfrm>
          <a:off x="9629775" y="0"/>
          <a:ext cx="2266949" cy="695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283580</xdr:colOff>
      <xdr:row>0</xdr:row>
      <xdr:rowOff>95928</xdr:rowOff>
    </xdr:from>
    <xdr:to>
      <xdr:col>8</xdr:col>
      <xdr:colOff>538513</xdr:colOff>
      <xdr:row>3</xdr:row>
      <xdr:rowOff>99580</xdr:rowOff>
    </xdr:to>
    <xdr:sp macro="" textlink="">
      <xdr:nvSpPr>
        <xdr:cNvPr id="6" name="5 Rectángulo redondeado">
          <a:hlinkClick xmlns:r="http://schemas.openxmlformats.org/officeDocument/2006/relationships" r:id="rId2"/>
        </xdr:cNvPr>
        <xdr:cNvSpPr/>
      </xdr:nvSpPr>
      <xdr:spPr>
        <a:xfrm>
          <a:off x="10122905" y="95928"/>
          <a:ext cx="1569383" cy="575152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RECAUDOS</a:t>
          </a:r>
          <a:r>
            <a:rPr lang="es-CO" sz="1050" b="1" baseline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 PÚBLICOS</a:t>
          </a:r>
          <a:endParaRPr lang="es-CO" sz="1050" b="1">
            <a:solidFill>
              <a:schemeClr val="bg1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8</xdr:col>
      <xdr:colOff>0</xdr:colOff>
      <xdr:row>73</xdr:row>
      <xdr:rowOff>0</xdr:rowOff>
    </xdr:from>
    <xdr:to>
      <xdr:col>8</xdr:col>
      <xdr:colOff>665867</xdr:colOff>
      <xdr:row>73</xdr:row>
      <xdr:rowOff>180000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11153775" y="11106150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85724</xdr:rowOff>
    </xdr:from>
    <xdr:to>
      <xdr:col>1</xdr:col>
      <xdr:colOff>1586970</xdr:colOff>
      <xdr:row>3</xdr:row>
      <xdr:rowOff>98735</xdr:rowOff>
    </xdr:to>
    <xdr:pic>
      <xdr:nvPicPr>
        <xdr:cNvPr id="16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276224"/>
          <a:ext cx="1586970" cy="394011"/>
        </a:xfrm>
        <a:prstGeom prst="rect">
          <a:avLst/>
        </a:prstGeom>
        <a:noFill/>
      </xdr:spPr>
    </xdr:pic>
    <xdr:clientData/>
  </xdr:twoCellAnchor>
  <xdr:twoCellAnchor>
    <xdr:from>
      <xdr:col>12</xdr:col>
      <xdr:colOff>478275</xdr:colOff>
      <xdr:row>173</xdr:row>
      <xdr:rowOff>17025</xdr:rowOff>
    </xdr:from>
    <xdr:to>
      <xdr:col>12</xdr:col>
      <xdr:colOff>1054275</xdr:colOff>
      <xdr:row>174</xdr:row>
      <xdr:rowOff>6525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0108050" y="120566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13</xdr:col>
      <xdr:colOff>209550</xdr:colOff>
      <xdr:row>4</xdr:row>
      <xdr:rowOff>47625</xdr:rowOff>
    </xdr:to>
    <xdr:sp macro="" textlink="">
      <xdr:nvSpPr>
        <xdr:cNvPr id="2" name="1 Rectángulo"/>
        <xdr:cNvSpPr/>
      </xdr:nvSpPr>
      <xdr:spPr>
        <a:xfrm>
          <a:off x="9210675" y="0"/>
          <a:ext cx="2371725" cy="8096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46434</xdr:colOff>
      <xdr:row>0</xdr:row>
      <xdr:rowOff>180975</xdr:rowOff>
    </xdr:from>
    <xdr:to>
      <xdr:col>13</xdr:col>
      <xdr:colOff>2778</xdr:colOff>
      <xdr:row>3</xdr:row>
      <xdr:rowOff>171450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9676209" y="180975"/>
          <a:ext cx="1547019" cy="561975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PAGOS</a:t>
          </a:r>
          <a:r>
            <a:rPr lang="es-CO" sz="1050" b="1" baseline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 ELECTRÓNICOS</a:t>
          </a:r>
          <a:endParaRPr lang="es-CO" sz="1050" b="1">
            <a:solidFill>
              <a:schemeClr val="bg1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12</xdr:col>
      <xdr:colOff>523875</xdr:colOff>
      <xdr:row>90</xdr:row>
      <xdr:rowOff>0</xdr:rowOff>
    </xdr:from>
    <xdr:to>
      <xdr:col>12</xdr:col>
      <xdr:colOff>1099875</xdr:colOff>
      <xdr:row>90</xdr:row>
      <xdr:rowOff>180000</xdr:rowOff>
    </xdr:to>
    <xdr:sp macro="" textlink="">
      <xdr:nvSpPr>
        <xdr:cNvPr id="6" name="5 Rectángulo redondeado">
          <a:hlinkClick xmlns:r="http://schemas.openxmlformats.org/officeDocument/2006/relationships" r:id="rId2"/>
        </xdr:cNvPr>
        <xdr:cNvSpPr/>
      </xdr:nvSpPr>
      <xdr:spPr>
        <a:xfrm>
          <a:off x="10296525" y="1450657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12</xdr:col>
      <xdr:colOff>390525</xdr:colOff>
      <xdr:row>154</xdr:row>
      <xdr:rowOff>152400</xdr:rowOff>
    </xdr:from>
    <xdr:to>
      <xdr:col>12</xdr:col>
      <xdr:colOff>966525</xdr:colOff>
      <xdr:row>155</xdr:row>
      <xdr:rowOff>141900</xdr:rowOff>
    </xdr:to>
    <xdr:sp macro="" textlink="">
      <xdr:nvSpPr>
        <xdr:cNvPr id="10" name="9 Rectángulo redondeado">
          <a:hlinkClick xmlns:r="http://schemas.openxmlformats.org/officeDocument/2006/relationships" r:id="rId2"/>
        </xdr:cNvPr>
        <xdr:cNvSpPr/>
      </xdr:nvSpPr>
      <xdr:spPr>
        <a:xfrm>
          <a:off x="10163175" y="2644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banrep.gov.co/es/agregados-monetarios-crediticio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6:O33"/>
  <sheetViews>
    <sheetView showGridLines="0" showRowColHeaders="0" tabSelected="1" zoomScaleNormal="100" workbookViewId="0">
      <selection activeCell="N28" sqref="N28"/>
    </sheetView>
  </sheetViews>
  <sheetFormatPr baseColWidth="10" defaultRowHeight="15"/>
  <cols>
    <col min="1" max="1" width="8.42578125" customWidth="1"/>
    <col min="2" max="2" width="9.140625" customWidth="1"/>
    <col min="3" max="3" width="5.28515625" style="1" customWidth="1"/>
    <col min="4" max="14" width="11.42578125" style="1"/>
    <col min="15" max="15" width="5.28515625" style="1" customWidth="1"/>
  </cols>
  <sheetData>
    <row r="26" spans="3:15">
      <c r="C26"/>
      <c r="D26" s="2"/>
      <c r="O26"/>
    </row>
    <row r="27" spans="3:15" ht="9.75" customHeight="1">
      <c r="C27"/>
      <c r="O27"/>
    </row>
    <row r="28" spans="3:15">
      <c r="C28"/>
      <c r="H28" s="3"/>
      <c r="I28" s="242"/>
      <c r="J28" s="242"/>
      <c r="N28" s="4" t="s">
        <v>240</v>
      </c>
      <c r="O28"/>
    </row>
    <row r="33" spans="8:8">
      <c r="H33" s="58"/>
    </row>
  </sheetData>
  <mergeCells count="1">
    <mergeCell ref="I28:J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149"/>
  <sheetViews>
    <sheetView showGridLines="0" showRowColHeaders="0" zoomScaleNormal="100" workbookViewId="0">
      <selection activeCell="H6" sqref="H6"/>
    </sheetView>
  </sheetViews>
  <sheetFormatPr baseColWidth="10" defaultRowHeight="15"/>
  <cols>
    <col min="1" max="1" width="9.140625" customWidth="1"/>
    <col min="2" max="2" width="4.42578125" style="5" customWidth="1"/>
    <col min="3" max="9" width="11.42578125" style="5"/>
    <col min="10" max="10" width="4.42578125" style="5" customWidth="1"/>
    <col min="11" max="13" width="11.42578125" style="5"/>
    <col min="14" max="14" width="6.7109375" style="5" customWidth="1"/>
    <col min="15" max="15" width="20.140625" style="5" bestFit="1" customWidth="1"/>
    <col min="16" max="16" width="7.85546875" customWidth="1"/>
  </cols>
  <sheetData>
    <row r="9" spans="5:16">
      <c r="E9" s="243"/>
      <c r="F9" s="243"/>
      <c r="G9" s="243"/>
      <c r="H9" s="243"/>
      <c r="I9" s="243"/>
      <c r="J9" s="243"/>
      <c r="K9" s="243"/>
      <c r="L9" s="243"/>
      <c r="M9" s="243"/>
      <c r="P9" s="5"/>
    </row>
    <row r="10" spans="5:16">
      <c r="E10" s="243"/>
      <c r="F10" s="243"/>
      <c r="G10" s="243"/>
      <c r="H10" s="243"/>
      <c r="I10" s="243"/>
      <c r="J10" s="243"/>
      <c r="K10" s="243"/>
      <c r="L10" s="243"/>
      <c r="M10" s="243"/>
      <c r="P10" s="5"/>
    </row>
    <row r="11" spans="5:16">
      <c r="E11" s="149"/>
      <c r="F11" s="149"/>
      <c r="G11" s="149"/>
      <c r="H11" s="149"/>
      <c r="I11" s="149"/>
      <c r="J11" s="149"/>
      <c r="K11" s="149"/>
      <c r="L11" s="149"/>
      <c r="M11" s="149"/>
      <c r="P11" s="5"/>
    </row>
    <row r="12" spans="5:16">
      <c r="E12" s="56"/>
      <c r="F12" s="56"/>
      <c r="G12" s="56"/>
      <c r="H12" s="56"/>
      <c r="I12" s="56"/>
      <c r="J12" s="56"/>
      <c r="K12" s="56"/>
      <c r="L12" s="56"/>
      <c r="M12" s="56"/>
      <c r="P12" s="5"/>
    </row>
    <row r="13" spans="5:16">
      <c r="E13" s="56"/>
      <c r="F13" s="56"/>
      <c r="G13" s="56"/>
      <c r="H13" s="56"/>
      <c r="I13" s="56"/>
      <c r="J13" s="56"/>
      <c r="K13" s="56"/>
      <c r="L13" s="56"/>
      <c r="M13" s="56"/>
      <c r="P13" s="5"/>
    </row>
    <row r="14" spans="5:16">
      <c r="E14" s="56"/>
      <c r="F14" s="56"/>
      <c r="G14" s="56"/>
      <c r="H14" s="56"/>
      <c r="I14" s="56"/>
      <c r="J14" s="56"/>
      <c r="K14" s="56"/>
      <c r="L14" s="56"/>
      <c r="M14" s="56"/>
      <c r="P14" s="5"/>
    </row>
    <row r="15" spans="5:16" ht="7.5" customHeight="1"/>
    <row r="24" spans="3:16">
      <c r="O24"/>
    </row>
    <row r="30" spans="3:16">
      <c r="C30" s="244" t="s">
        <v>151</v>
      </c>
      <c r="D30" s="244"/>
      <c r="E30" s="244"/>
      <c r="F30" s="244"/>
      <c r="G30" s="244"/>
      <c r="H30" s="244"/>
      <c r="I30" s="55"/>
      <c r="J30" s="57"/>
      <c r="K30" s="244" t="s">
        <v>151</v>
      </c>
      <c r="L30" s="244"/>
      <c r="M30" s="244"/>
      <c r="N30" s="244"/>
      <c r="O30" s="244"/>
      <c r="P30" s="244"/>
    </row>
    <row r="31" spans="3:16">
      <c r="C31" s="57"/>
      <c r="D31" s="57"/>
      <c r="E31" s="57"/>
      <c r="F31" s="57"/>
      <c r="G31" s="57"/>
      <c r="H31" s="57"/>
      <c r="I31" s="55"/>
      <c r="J31" s="57"/>
      <c r="K31" s="57"/>
      <c r="L31" s="57"/>
      <c r="M31" s="57"/>
      <c r="N31" s="57"/>
      <c r="O31" s="57"/>
      <c r="P31" s="57"/>
    </row>
    <row r="32" spans="3:16">
      <c r="C32" s="57"/>
      <c r="D32" s="57"/>
      <c r="E32" s="57"/>
      <c r="F32" s="57"/>
      <c r="G32" s="57"/>
      <c r="H32" s="57"/>
      <c r="I32" s="55"/>
      <c r="J32" s="57"/>
      <c r="K32" s="57"/>
      <c r="L32" s="57"/>
      <c r="M32" s="57"/>
      <c r="N32" s="57"/>
      <c r="O32" s="57"/>
      <c r="P32" s="57"/>
    </row>
    <row r="33" spans="3:16">
      <c r="C33" s="57"/>
      <c r="D33" s="57"/>
      <c r="E33" s="57"/>
      <c r="F33" s="57"/>
      <c r="G33" s="57"/>
      <c r="H33" s="57"/>
      <c r="I33" s="55"/>
      <c r="J33" s="57"/>
      <c r="K33" s="57"/>
      <c r="L33" s="57"/>
      <c r="M33" s="57"/>
      <c r="N33" s="57"/>
      <c r="O33" s="57"/>
      <c r="P33" s="57"/>
    </row>
    <row r="34" spans="3:16">
      <c r="C34" s="57"/>
      <c r="D34" s="57"/>
      <c r="E34" s="57"/>
      <c r="F34" s="57"/>
      <c r="G34" s="57"/>
      <c r="H34" s="57"/>
      <c r="I34" s="55"/>
      <c r="J34" s="57"/>
      <c r="K34" s="57"/>
      <c r="L34" s="57"/>
      <c r="M34" s="57"/>
      <c r="N34" s="57"/>
      <c r="O34" s="57"/>
      <c r="P34" s="57"/>
    </row>
    <row r="35" spans="3:16">
      <c r="C35" s="57"/>
      <c r="D35" s="57"/>
      <c r="E35" s="57"/>
      <c r="F35" s="57"/>
      <c r="G35" s="57"/>
      <c r="H35" s="57"/>
      <c r="I35" s="55"/>
      <c r="J35" s="57"/>
      <c r="K35" s="57"/>
      <c r="L35" s="57"/>
      <c r="M35" s="57"/>
      <c r="N35" s="57"/>
      <c r="O35" s="57"/>
      <c r="P35" s="57"/>
    </row>
    <row r="36" spans="3:16">
      <c r="C36" s="57"/>
      <c r="D36" s="57"/>
      <c r="E36" s="57"/>
      <c r="F36" s="57"/>
      <c r="G36" s="57"/>
      <c r="H36" s="57"/>
      <c r="I36" s="55"/>
      <c r="J36" s="57"/>
      <c r="K36" s="57"/>
      <c r="L36" s="57"/>
      <c r="M36" s="57"/>
      <c r="N36" s="57"/>
      <c r="O36" s="57"/>
      <c r="P36" s="57"/>
    </row>
    <row r="37" spans="3:16">
      <c r="C37" s="57"/>
      <c r="D37" s="57"/>
      <c r="E37" s="57"/>
      <c r="F37" s="57"/>
      <c r="G37" s="57"/>
      <c r="H37" s="57"/>
      <c r="I37" s="55"/>
      <c r="J37" s="57"/>
      <c r="K37" s="57"/>
      <c r="L37" s="57"/>
      <c r="M37" s="57"/>
      <c r="N37" s="57"/>
      <c r="O37" s="57"/>
      <c r="P37" s="57"/>
    </row>
    <row r="38" spans="3:16">
      <c r="C38" s="57"/>
      <c r="D38" s="57"/>
      <c r="E38" s="57"/>
      <c r="F38" s="57"/>
      <c r="G38" s="57"/>
      <c r="H38" s="57"/>
      <c r="I38" s="55"/>
      <c r="J38" s="57"/>
      <c r="K38" s="57"/>
      <c r="L38" s="57"/>
      <c r="M38" s="57"/>
      <c r="N38" s="57"/>
      <c r="O38" s="57"/>
      <c r="P38" s="57"/>
    </row>
    <row r="39" spans="3:16">
      <c r="C39" s="57"/>
      <c r="D39" s="57"/>
      <c r="E39" s="57"/>
      <c r="F39" s="57"/>
      <c r="G39" s="57"/>
      <c r="H39" s="57"/>
      <c r="I39" s="55"/>
      <c r="J39" s="57"/>
      <c r="K39" s="57"/>
      <c r="L39" s="57"/>
      <c r="M39" s="57"/>
      <c r="N39" s="57"/>
      <c r="O39" s="57"/>
      <c r="P39" s="57"/>
    </row>
    <row r="40" spans="3:16">
      <c r="C40" s="57"/>
      <c r="D40" s="57"/>
      <c r="E40" s="57"/>
      <c r="F40" s="57"/>
      <c r="G40" s="57"/>
      <c r="H40" s="57"/>
      <c r="I40" s="55"/>
      <c r="J40" s="57"/>
      <c r="K40" s="57"/>
      <c r="L40" s="57"/>
      <c r="M40" s="57"/>
      <c r="N40" s="57"/>
      <c r="O40" s="57"/>
      <c r="P40" s="57"/>
    </row>
    <row r="41" spans="3:16">
      <c r="C41" s="57"/>
      <c r="D41" s="57"/>
      <c r="E41" s="57"/>
      <c r="F41" s="57"/>
      <c r="G41" s="57"/>
      <c r="H41" s="57"/>
      <c r="I41" s="55"/>
      <c r="J41" s="57"/>
      <c r="K41" s="57"/>
      <c r="L41" s="57"/>
      <c r="M41" s="57"/>
      <c r="N41" s="57"/>
      <c r="O41" s="57"/>
      <c r="P41" s="57"/>
    </row>
    <row r="42" spans="3:16">
      <c r="C42" s="57"/>
      <c r="D42" s="57"/>
      <c r="E42" s="57"/>
      <c r="F42" s="57"/>
      <c r="G42" s="57"/>
      <c r="H42" s="57"/>
      <c r="I42" s="55"/>
      <c r="J42" s="57"/>
      <c r="K42" s="57"/>
      <c r="L42" s="57"/>
      <c r="M42" s="57"/>
      <c r="N42" s="57"/>
      <c r="O42" s="57"/>
      <c r="P42" s="57"/>
    </row>
    <row r="43" spans="3:16">
      <c r="C43" s="57"/>
      <c r="D43" s="57"/>
      <c r="E43" s="57"/>
      <c r="F43" s="57"/>
      <c r="G43" s="57"/>
      <c r="H43" s="57"/>
      <c r="I43" s="55"/>
      <c r="J43" s="57"/>
      <c r="K43" s="57"/>
      <c r="L43" s="57"/>
      <c r="M43" s="57"/>
      <c r="N43" s="57"/>
      <c r="O43" s="57"/>
      <c r="P43" s="57"/>
    </row>
    <row r="44" spans="3:16">
      <c r="C44" s="57"/>
      <c r="D44" s="57"/>
      <c r="E44" s="57"/>
      <c r="F44" s="57"/>
      <c r="G44" s="57"/>
      <c r="H44" s="57"/>
      <c r="I44" s="55"/>
      <c r="J44" s="57"/>
      <c r="K44" s="57"/>
      <c r="L44" s="57"/>
      <c r="M44" s="57"/>
      <c r="N44" s="57"/>
      <c r="O44" s="57"/>
      <c r="P44" s="57"/>
    </row>
    <row r="45" spans="3:16">
      <c r="C45" s="57"/>
      <c r="D45" s="57"/>
      <c r="E45" s="57"/>
      <c r="F45" s="57"/>
      <c r="G45" s="57"/>
      <c r="H45" s="57"/>
      <c r="I45" s="55"/>
      <c r="J45" s="57"/>
      <c r="K45" s="57"/>
      <c r="L45" s="57"/>
      <c r="M45" s="57"/>
      <c r="N45" s="57"/>
      <c r="O45" s="57"/>
      <c r="P45" s="57"/>
    </row>
    <row r="46" spans="3:16">
      <c r="C46" s="244" t="s">
        <v>151</v>
      </c>
      <c r="D46" s="244"/>
      <c r="E46" s="244"/>
      <c r="F46" s="244"/>
      <c r="G46" s="244"/>
      <c r="H46" s="244"/>
      <c r="I46" s="55"/>
      <c r="J46" s="57"/>
      <c r="K46" s="244" t="s">
        <v>151</v>
      </c>
      <c r="L46" s="244"/>
      <c r="M46" s="244"/>
      <c r="N46" s="244"/>
      <c r="O46" s="244"/>
      <c r="P46" s="244"/>
    </row>
    <row r="47" spans="3:16">
      <c r="C47" s="57"/>
      <c r="D47" s="57"/>
      <c r="E47" s="57"/>
      <c r="F47" s="57"/>
      <c r="G47" s="57"/>
      <c r="H47" s="57"/>
      <c r="I47" s="55"/>
      <c r="J47" s="57"/>
      <c r="K47" s="57"/>
      <c r="L47" s="57"/>
      <c r="M47" s="57"/>
      <c r="N47" s="57"/>
      <c r="O47" s="57"/>
      <c r="P47" s="57"/>
    </row>
    <row r="48" spans="3:16">
      <c r="C48" s="57"/>
      <c r="D48" s="57"/>
      <c r="E48" s="57"/>
      <c r="F48" s="57"/>
      <c r="G48" s="57"/>
      <c r="H48" s="57"/>
      <c r="I48" s="55"/>
      <c r="J48" s="57"/>
      <c r="K48" s="57"/>
      <c r="L48" s="57"/>
      <c r="M48" s="57"/>
      <c r="N48" s="57"/>
      <c r="O48" s="57"/>
      <c r="P48" s="57"/>
    </row>
    <row r="49" spans="3:16">
      <c r="C49" s="57"/>
      <c r="D49" s="57"/>
      <c r="E49" s="57"/>
      <c r="F49" s="57"/>
      <c r="G49" s="57"/>
      <c r="H49" s="57"/>
      <c r="I49" s="55"/>
      <c r="J49" s="57"/>
      <c r="K49" s="57"/>
      <c r="L49" s="57"/>
      <c r="M49" s="57"/>
      <c r="N49" s="57"/>
      <c r="O49" s="57"/>
      <c r="P49" s="57"/>
    </row>
    <row r="50" spans="3:16">
      <c r="C50" s="57"/>
      <c r="D50" s="57"/>
      <c r="E50" s="57"/>
      <c r="F50" s="57"/>
      <c r="G50" s="57"/>
      <c r="H50" s="57"/>
      <c r="I50" s="55"/>
      <c r="J50" s="57"/>
      <c r="K50" s="57"/>
      <c r="L50" s="57"/>
      <c r="M50" s="57"/>
      <c r="N50" s="57"/>
      <c r="O50" s="57"/>
      <c r="P50" s="57"/>
    </row>
    <row r="51" spans="3:16">
      <c r="C51" s="57"/>
      <c r="D51" s="57"/>
      <c r="E51" s="57"/>
      <c r="F51" s="57"/>
      <c r="G51" s="57"/>
      <c r="H51" s="57"/>
      <c r="I51" s="55"/>
      <c r="J51" s="57"/>
      <c r="K51" s="57"/>
      <c r="L51" s="57"/>
      <c r="M51" s="57"/>
      <c r="N51" s="57"/>
      <c r="O51" s="57"/>
      <c r="P51" s="57"/>
    </row>
    <row r="52" spans="3:16">
      <c r="C52" s="57"/>
      <c r="D52" s="57"/>
      <c r="E52" s="57"/>
      <c r="F52" s="57"/>
      <c r="G52" s="57"/>
      <c r="H52" s="57"/>
      <c r="I52" s="55"/>
      <c r="J52" s="57"/>
      <c r="K52" s="57"/>
      <c r="L52" s="57"/>
      <c r="M52" s="57"/>
      <c r="N52" s="57"/>
      <c r="O52" s="57"/>
      <c r="P52" s="57"/>
    </row>
    <row r="53" spans="3:16">
      <c r="C53" s="57"/>
      <c r="D53" s="57"/>
      <c r="E53" s="57"/>
      <c r="F53" s="57"/>
      <c r="G53" s="57"/>
      <c r="H53" s="57"/>
      <c r="I53" s="55"/>
      <c r="J53" s="57"/>
      <c r="K53" s="57"/>
      <c r="L53" s="57"/>
      <c r="M53" s="57"/>
      <c r="N53" s="57"/>
      <c r="O53" s="57"/>
      <c r="P53" s="57"/>
    </row>
    <row r="54" spans="3:16">
      <c r="C54" s="57"/>
      <c r="D54" s="57"/>
      <c r="E54" s="57"/>
      <c r="F54" s="57"/>
      <c r="G54" s="57"/>
      <c r="H54" s="57"/>
      <c r="I54" s="55"/>
      <c r="J54" s="57"/>
      <c r="K54" s="57"/>
      <c r="L54" s="57"/>
      <c r="M54" s="57"/>
      <c r="N54" s="57"/>
      <c r="O54" s="57"/>
      <c r="P54" s="57"/>
    </row>
    <row r="55" spans="3:16">
      <c r="C55" s="57"/>
      <c r="D55" s="57"/>
      <c r="E55" s="57"/>
      <c r="F55" s="57"/>
      <c r="G55" s="57"/>
      <c r="H55" s="57"/>
      <c r="I55" s="55"/>
      <c r="J55" s="57"/>
      <c r="K55" s="57"/>
      <c r="L55" s="57"/>
      <c r="M55" s="57"/>
      <c r="N55" s="57"/>
      <c r="O55" s="57"/>
      <c r="P55" s="57"/>
    </row>
    <row r="56" spans="3:16">
      <c r="C56" s="57"/>
      <c r="D56" s="57"/>
      <c r="E56" s="57"/>
      <c r="F56" s="57"/>
      <c r="G56" s="57"/>
      <c r="H56" s="57"/>
      <c r="I56" s="55"/>
      <c r="J56" s="57"/>
      <c r="K56" s="57"/>
      <c r="L56" s="57"/>
      <c r="M56" s="57"/>
      <c r="N56" s="57"/>
      <c r="O56" s="57"/>
      <c r="P56" s="57"/>
    </row>
    <row r="62" spans="3:16">
      <c r="C62" s="244" t="s">
        <v>152</v>
      </c>
      <c r="D62" s="244"/>
      <c r="E62" s="244"/>
      <c r="F62" s="244"/>
      <c r="G62" s="244"/>
      <c r="H62" s="244"/>
    </row>
    <row r="63" spans="3:16" ht="21" customHeight="1">
      <c r="C63" s="57"/>
      <c r="D63" s="57"/>
      <c r="E63" s="57"/>
      <c r="F63" s="57"/>
      <c r="G63" s="57"/>
      <c r="H63" s="57"/>
      <c r="M63" s="153"/>
    </row>
    <row r="64" spans="3:16" ht="23.25">
      <c r="C64" s="57"/>
      <c r="D64" s="57"/>
      <c r="E64" s="57"/>
      <c r="F64" s="57"/>
      <c r="G64" s="57"/>
      <c r="H64" s="57"/>
      <c r="L64" s="156"/>
      <c r="M64" s="154"/>
      <c r="N64" s="154"/>
      <c r="O64" s="154"/>
      <c r="P64" s="155"/>
    </row>
    <row r="65" spans="3:16" ht="23.25">
      <c r="C65" s="57"/>
      <c r="D65" s="57"/>
      <c r="E65" s="57"/>
      <c r="F65" s="57"/>
      <c r="G65" s="57"/>
      <c r="H65" s="57"/>
      <c r="L65" s="154"/>
      <c r="M65" s="154"/>
      <c r="N65" s="154"/>
      <c r="O65" s="154"/>
      <c r="P65" s="155"/>
    </row>
    <row r="66" spans="3:16" ht="7.5" customHeight="1">
      <c r="C66" s="57"/>
    </row>
    <row r="67" spans="3:16" ht="30.75" customHeight="1">
      <c r="C67" s="245" t="s">
        <v>123</v>
      </c>
      <c r="D67" s="246"/>
      <c r="E67" s="246"/>
      <c r="F67" s="246"/>
      <c r="G67" s="246"/>
      <c r="H67" s="247"/>
      <c r="K67" s="245" t="s">
        <v>124</v>
      </c>
      <c r="L67" s="246"/>
      <c r="M67" s="246"/>
      <c r="N67" s="246"/>
      <c r="O67" s="246"/>
      <c r="P67" s="247"/>
    </row>
    <row r="68" spans="3:16">
      <c r="C68" s="82"/>
      <c r="D68" s="80"/>
      <c r="E68" s="80"/>
      <c r="F68" s="80"/>
      <c r="G68" s="80"/>
      <c r="H68" s="83"/>
      <c r="K68" s="84"/>
      <c r="L68" s="81"/>
      <c r="M68" s="81"/>
      <c r="N68" s="81"/>
      <c r="O68" s="81"/>
      <c r="P68" s="89"/>
    </row>
    <row r="69" spans="3:16">
      <c r="C69" s="82"/>
      <c r="D69" s="80"/>
      <c r="E69" s="80"/>
      <c r="F69" s="80"/>
      <c r="G69" s="80"/>
      <c r="H69" s="83"/>
      <c r="K69" s="84"/>
      <c r="L69" s="81"/>
      <c r="M69" s="81"/>
      <c r="N69" s="81"/>
      <c r="O69" s="81"/>
      <c r="P69" s="89"/>
    </row>
    <row r="70" spans="3:16">
      <c r="C70" s="82"/>
      <c r="D70" s="80"/>
      <c r="E70" s="80"/>
      <c r="F70" s="80"/>
      <c r="G70" s="80"/>
      <c r="H70" s="83"/>
      <c r="K70" s="84"/>
      <c r="L70" s="81"/>
      <c r="M70" s="81"/>
      <c r="N70" s="81"/>
      <c r="O70" s="81"/>
      <c r="P70" s="89"/>
    </row>
    <row r="71" spans="3:16">
      <c r="C71" s="82"/>
      <c r="D71" s="80"/>
      <c r="E71" s="80"/>
      <c r="F71" s="80"/>
      <c r="G71" s="80"/>
      <c r="H71" s="83"/>
      <c r="K71" s="84"/>
      <c r="L71" s="81"/>
      <c r="M71" s="81"/>
      <c r="N71" s="81"/>
      <c r="O71" s="81"/>
      <c r="P71" s="89"/>
    </row>
    <row r="72" spans="3:16">
      <c r="C72" s="82"/>
      <c r="D72" s="80"/>
      <c r="E72" s="80"/>
      <c r="F72" s="80"/>
      <c r="G72" s="80"/>
      <c r="H72" s="83"/>
      <c r="K72" s="84"/>
      <c r="L72" s="81"/>
      <c r="M72" s="81"/>
      <c r="N72" s="81"/>
      <c r="O72" s="81"/>
      <c r="P72" s="89"/>
    </row>
    <row r="73" spans="3:16">
      <c r="C73" s="82"/>
      <c r="D73" s="80"/>
      <c r="E73" s="80"/>
      <c r="F73" s="80"/>
      <c r="G73" s="80"/>
      <c r="H73" s="83"/>
      <c r="K73" s="84"/>
      <c r="L73" s="81"/>
      <c r="M73" s="81"/>
      <c r="N73" s="81"/>
      <c r="O73" s="81"/>
      <c r="P73" s="89"/>
    </row>
    <row r="74" spans="3:16">
      <c r="C74" s="82"/>
      <c r="D74" s="80"/>
      <c r="E74" s="80"/>
      <c r="F74" s="80"/>
      <c r="G74" s="80"/>
      <c r="H74" s="83"/>
      <c r="K74" s="84"/>
      <c r="L74" s="81"/>
      <c r="M74" s="81"/>
      <c r="N74" s="81"/>
      <c r="O74" s="81"/>
      <c r="P74" s="89"/>
    </row>
    <row r="75" spans="3:16">
      <c r="C75" s="82"/>
      <c r="D75" s="80"/>
      <c r="E75" s="80"/>
      <c r="F75" s="80"/>
      <c r="G75" s="80"/>
      <c r="H75" s="83"/>
      <c r="K75" s="84"/>
      <c r="L75" s="81"/>
      <c r="M75" s="81"/>
      <c r="N75" s="81"/>
      <c r="O75" s="81"/>
      <c r="P75" s="89"/>
    </row>
    <row r="76" spans="3:16">
      <c r="C76" s="82"/>
      <c r="D76" s="80"/>
      <c r="E76" s="80"/>
      <c r="F76" s="80"/>
      <c r="G76" s="80"/>
      <c r="H76" s="83"/>
      <c r="K76" s="84"/>
      <c r="L76" s="81"/>
      <c r="M76" s="81"/>
      <c r="N76" s="81"/>
      <c r="O76" s="81"/>
      <c r="P76" s="89"/>
    </row>
    <row r="77" spans="3:16">
      <c r="C77" s="82"/>
      <c r="D77" s="80"/>
      <c r="E77" s="80"/>
      <c r="F77" s="80"/>
      <c r="G77" s="80"/>
      <c r="H77" s="83"/>
      <c r="K77" s="84"/>
      <c r="L77" s="81"/>
      <c r="M77" s="81"/>
      <c r="N77" s="81"/>
      <c r="O77" s="81"/>
      <c r="P77" s="89"/>
    </row>
    <row r="78" spans="3:16">
      <c r="C78" s="82"/>
      <c r="D78" s="80"/>
      <c r="E78" s="80"/>
      <c r="F78" s="80"/>
      <c r="G78" s="80"/>
      <c r="H78" s="83"/>
      <c r="K78" s="84"/>
      <c r="L78" s="81"/>
      <c r="M78" s="81"/>
      <c r="N78" s="81"/>
      <c r="O78" s="81"/>
      <c r="P78" s="89"/>
    </row>
    <row r="79" spans="3:16">
      <c r="C79" s="82"/>
      <c r="D79" s="80"/>
      <c r="E79" s="80"/>
      <c r="F79" s="80"/>
      <c r="G79" s="80"/>
      <c r="H79" s="83"/>
      <c r="K79" s="84"/>
      <c r="L79" s="81"/>
      <c r="M79" s="81"/>
      <c r="N79" s="81"/>
      <c r="O79" s="81"/>
      <c r="P79" s="89"/>
    </row>
    <row r="80" spans="3:16">
      <c r="C80" s="82"/>
      <c r="D80" s="80"/>
      <c r="E80" s="80"/>
      <c r="F80" s="80"/>
      <c r="G80" s="80"/>
      <c r="H80" s="83"/>
      <c r="K80" s="84"/>
      <c r="L80" s="81"/>
      <c r="M80" s="81"/>
      <c r="N80" s="81"/>
      <c r="O80" s="81"/>
      <c r="P80" s="89"/>
    </row>
    <row r="81" spans="3:16">
      <c r="C81" s="82"/>
      <c r="D81" s="80"/>
      <c r="E81" s="80"/>
      <c r="F81" s="80"/>
      <c r="G81" s="80"/>
      <c r="H81" s="83"/>
      <c r="K81" s="84"/>
      <c r="L81" s="81"/>
      <c r="M81" s="81"/>
      <c r="N81" s="81"/>
      <c r="O81" s="81"/>
      <c r="P81" s="89"/>
    </row>
    <row r="82" spans="3:16">
      <c r="C82" s="82"/>
      <c r="D82" s="80"/>
      <c r="E82" s="80"/>
      <c r="F82" s="80"/>
      <c r="G82" s="80"/>
      <c r="H82" s="83"/>
      <c r="K82" s="84"/>
      <c r="L82" s="81"/>
      <c r="M82" s="81"/>
      <c r="N82" s="81"/>
      <c r="O82" s="81"/>
      <c r="P82" s="89"/>
    </row>
    <row r="83" spans="3:16">
      <c r="C83" s="82"/>
      <c r="D83" s="80"/>
      <c r="E83" s="80"/>
      <c r="F83" s="80"/>
      <c r="G83" s="80"/>
      <c r="H83" s="83"/>
      <c r="K83" s="84"/>
      <c r="L83" s="81"/>
      <c r="M83" s="81"/>
      <c r="N83" s="81"/>
      <c r="O83" s="81"/>
      <c r="P83" s="89"/>
    </row>
    <row r="84" spans="3:16">
      <c r="C84" s="82"/>
      <c r="D84" s="80"/>
      <c r="E84" s="80"/>
      <c r="F84" s="80"/>
      <c r="G84" s="80"/>
      <c r="H84" s="83"/>
      <c r="K84" s="84"/>
      <c r="L84" s="81"/>
      <c r="M84" s="81"/>
      <c r="N84" s="81"/>
      <c r="O84" s="81"/>
      <c r="P84" s="89"/>
    </row>
    <row r="85" spans="3:16">
      <c r="C85" s="82"/>
      <c r="D85" s="80"/>
      <c r="E85" s="80"/>
      <c r="F85" s="80"/>
      <c r="G85" s="80"/>
      <c r="H85" s="83"/>
      <c r="K85" s="84"/>
      <c r="L85" s="81"/>
      <c r="M85" s="81"/>
      <c r="N85" s="81"/>
      <c r="O85" s="81"/>
      <c r="P85" s="89"/>
    </row>
    <row r="86" spans="3:16">
      <c r="C86" s="82"/>
      <c r="D86" s="80"/>
      <c r="E86" s="80"/>
      <c r="F86" s="80"/>
      <c r="G86" s="80"/>
      <c r="H86" s="83"/>
      <c r="K86" s="84"/>
      <c r="L86" s="81"/>
      <c r="M86" s="81"/>
      <c r="N86" s="81"/>
      <c r="O86" s="81"/>
      <c r="P86" s="89"/>
    </row>
    <row r="87" spans="3:16">
      <c r="C87" s="82"/>
      <c r="D87" s="80"/>
      <c r="E87" s="80"/>
      <c r="F87" s="80"/>
      <c r="G87" s="80"/>
      <c r="H87" s="83"/>
      <c r="K87" s="84"/>
      <c r="L87" s="81"/>
      <c r="M87" s="81"/>
      <c r="N87" s="81"/>
      <c r="O87" s="81"/>
      <c r="P87" s="89"/>
    </row>
    <row r="88" spans="3:16">
      <c r="C88" s="82"/>
      <c r="D88" s="80"/>
      <c r="E88" s="80"/>
      <c r="F88" s="80"/>
      <c r="G88" s="80"/>
      <c r="H88" s="83"/>
      <c r="K88" s="84"/>
      <c r="L88" s="81"/>
      <c r="M88" s="81"/>
      <c r="N88" s="81"/>
      <c r="O88" s="81"/>
      <c r="P88" s="89"/>
    </row>
    <row r="89" spans="3:16">
      <c r="C89" s="84"/>
      <c r="D89" s="81"/>
      <c r="E89" s="81"/>
      <c r="F89" s="81"/>
      <c r="G89" s="81"/>
      <c r="H89" s="85"/>
      <c r="K89" s="84"/>
      <c r="L89" s="81"/>
      <c r="M89" s="81"/>
      <c r="N89" s="81"/>
      <c r="O89" s="81"/>
      <c r="P89" s="89"/>
    </row>
    <row r="90" spans="3:16">
      <c r="C90" s="84"/>
      <c r="D90" s="81"/>
      <c r="E90" s="81"/>
      <c r="F90" s="81"/>
      <c r="G90" s="81"/>
      <c r="H90" s="85"/>
      <c r="K90" s="84"/>
      <c r="L90" s="81"/>
      <c r="M90" s="81"/>
      <c r="N90" s="81"/>
      <c r="O90" s="81"/>
      <c r="P90" s="89"/>
    </row>
    <row r="91" spans="3:16">
      <c r="C91" s="84"/>
      <c r="D91" s="81"/>
      <c r="E91" s="81"/>
      <c r="F91" s="81"/>
      <c r="G91" s="81"/>
      <c r="H91" s="85"/>
      <c r="K91" s="84"/>
      <c r="L91" s="81"/>
      <c r="M91" s="81"/>
      <c r="N91" s="81"/>
      <c r="O91" s="81"/>
      <c r="P91" s="89"/>
    </row>
    <row r="92" spans="3:16">
      <c r="C92" s="86"/>
      <c r="D92" s="87"/>
      <c r="E92" s="87"/>
      <c r="F92" s="87"/>
      <c r="G92" s="87"/>
      <c r="H92" s="88"/>
      <c r="K92" s="86"/>
      <c r="L92" s="87"/>
      <c r="M92" s="87"/>
      <c r="N92" s="87"/>
      <c r="O92" s="87"/>
      <c r="P92" s="90"/>
    </row>
    <row r="93" spans="3:16">
      <c r="C93" s="244" t="s">
        <v>153</v>
      </c>
      <c r="D93" s="244"/>
      <c r="E93" s="244"/>
      <c r="F93" s="244"/>
      <c r="G93" s="244"/>
      <c r="H93" s="244"/>
      <c r="K93" s="244" t="s">
        <v>153</v>
      </c>
      <c r="L93" s="244"/>
      <c r="M93" s="244"/>
      <c r="N93" s="244"/>
      <c r="O93" s="244"/>
      <c r="P93" s="244"/>
    </row>
    <row r="94" spans="3:16">
      <c r="C94" s="57"/>
      <c r="D94" s="57"/>
      <c r="E94" s="57"/>
      <c r="F94" s="57"/>
      <c r="G94" s="57"/>
      <c r="H94" s="57"/>
      <c r="K94" s="57"/>
      <c r="L94" s="57"/>
      <c r="M94" s="57"/>
      <c r="N94" s="57"/>
      <c r="O94" s="57"/>
      <c r="P94" s="57"/>
    </row>
    <row r="95" spans="3:16">
      <c r="C95" s="57"/>
      <c r="D95" s="57"/>
      <c r="E95" s="57"/>
      <c r="F95" s="57"/>
      <c r="G95" s="57"/>
      <c r="H95" s="57"/>
      <c r="K95" s="57"/>
      <c r="L95" s="57"/>
      <c r="M95" s="57"/>
      <c r="N95" s="57"/>
      <c r="O95" s="57"/>
      <c r="P95" s="57"/>
    </row>
    <row r="96" spans="3:16">
      <c r="C96" s="150"/>
      <c r="D96" s="150"/>
      <c r="E96" s="150"/>
      <c r="F96" s="150"/>
      <c r="G96" s="150"/>
      <c r="H96" s="150"/>
      <c r="K96" s="150"/>
      <c r="L96" s="150"/>
      <c r="M96" s="150"/>
      <c r="N96" s="150"/>
      <c r="O96" s="150"/>
      <c r="P96" s="150"/>
    </row>
    <row r="97" spans="3:16">
      <c r="C97" s="57"/>
      <c r="D97" s="57"/>
      <c r="E97" s="57"/>
      <c r="F97" s="57"/>
      <c r="G97" s="57"/>
      <c r="H97" s="57"/>
      <c r="K97" s="57"/>
      <c r="L97" s="57"/>
      <c r="M97" s="57"/>
      <c r="N97" s="57"/>
      <c r="O97" s="57"/>
      <c r="P97" s="57"/>
    </row>
    <row r="98" spans="3:16" ht="7.5" customHeight="1">
      <c r="C98" s="57"/>
      <c r="D98" s="57"/>
      <c r="E98" s="57"/>
      <c r="F98" s="57"/>
      <c r="G98" s="57"/>
      <c r="H98" s="57"/>
      <c r="K98" s="57"/>
      <c r="L98" s="57"/>
      <c r="M98" s="57"/>
      <c r="N98" s="57"/>
      <c r="O98" s="57"/>
      <c r="P98" s="57"/>
    </row>
    <row r="99" spans="3:16" ht="30.75" customHeight="1">
      <c r="C99" s="245" t="s">
        <v>125</v>
      </c>
      <c r="D99" s="246"/>
      <c r="E99" s="246"/>
      <c r="F99" s="246"/>
      <c r="G99" s="246"/>
      <c r="H99" s="247"/>
      <c r="K99" s="245" t="s">
        <v>126</v>
      </c>
      <c r="L99" s="246"/>
      <c r="M99" s="246"/>
      <c r="N99" s="246"/>
      <c r="O99" s="246"/>
      <c r="P99" s="247"/>
    </row>
    <row r="100" spans="3:16">
      <c r="C100" s="84"/>
      <c r="D100" s="81"/>
      <c r="E100" s="81"/>
      <c r="F100" s="81"/>
      <c r="G100" s="81"/>
      <c r="H100" s="85"/>
      <c r="K100" s="84"/>
      <c r="L100" s="81"/>
      <c r="M100" s="81"/>
      <c r="N100" s="81"/>
      <c r="O100" s="81"/>
      <c r="P100" s="89"/>
    </row>
    <row r="101" spans="3:16">
      <c r="C101" s="84"/>
      <c r="D101" s="81"/>
      <c r="E101" s="81"/>
      <c r="F101" s="81"/>
      <c r="G101" s="81"/>
      <c r="H101" s="85"/>
      <c r="K101" s="84"/>
      <c r="L101" s="81"/>
      <c r="M101" s="81"/>
      <c r="N101" s="81"/>
      <c r="O101" s="81"/>
      <c r="P101" s="89"/>
    </row>
    <row r="102" spans="3:16">
      <c r="C102" s="84"/>
      <c r="D102" s="81"/>
      <c r="E102" s="81"/>
      <c r="F102" s="81"/>
      <c r="G102" s="81"/>
      <c r="H102" s="85"/>
      <c r="K102" s="84"/>
      <c r="L102" s="81"/>
      <c r="M102" s="81"/>
      <c r="N102" s="81"/>
      <c r="O102" s="81"/>
      <c r="P102" s="89"/>
    </row>
    <row r="103" spans="3:16">
      <c r="C103" s="84"/>
      <c r="D103" s="81"/>
      <c r="E103" s="81"/>
      <c r="F103" s="81"/>
      <c r="G103" s="81"/>
      <c r="H103" s="85"/>
      <c r="K103" s="84"/>
      <c r="L103" s="81"/>
      <c r="M103" s="81"/>
      <c r="N103" s="81"/>
      <c r="O103" s="81"/>
      <c r="P103" s="89"/>
    </row>
    <row r="104" spans="3:16">
      <c r="C104" s="84"/>
      <c r="D104" s="81"/>
      <c r="E104" s="81"/>
      <c r="F104" s="81"/>
      <c r="G104" s="81"/>
      <c r="H104" s="85"/>
      <c r="K104" s="84"/>
      <c r="L104" s="81"/>
      <c r="M104" s="81"/>
      <c r="N104" s="81"/>
      <c r="O104" s="81"/>
      <c r="P104" s="89"/>
    </row>
    <row r="105" spans="3:16">
      <c r="C105" s="84"/>
      <c r="D105" s="81"/>
      <c r="E105" s="81"/>
      <c r="F105" s="81"/>
      <c r="G105" s="81"/>
      <c r="H105" s="85"/>
      <c r="K105" s="84"/>
      <c r="L105" s="81"/>
      <c r="M105" s="81"/>
      <c r="N105" s="81"/>
      <c r="O105" s="81"/>
      <c r="P105" s="89"/>
    </row>
    <row r="106" spans="3:16">
      <c r="C106" s="84"/>
      <c r="D106" s="81"/>
      <c r="E106" s="81"/>
      <c r="F106" s="81"/>
      <c r="G106" s="81"/>
      <c r="H106" s="85"/>
      <c r="K106" s="84"/>
      <c r="L106" s="81"/>
      <c r="M106" s="81"/>
      <c r="N106" s="81"/>
      <c r="O106" s="81"/>
      <c r="P106" s="89"/>
    </row>
    <row r="107" spans="3:16">
      <c r="C107" s="84"/>
      <c r="D107" s="81"/>
      <c r="E107" s="81"/>
      <c r="F107" s="81"/>
      <c r="G107" s="81"/>
      <c r="H107" s="85"/>
      <c r="K107" s="84"/>
      <c r="L107" s="81"/>
      <c r="M107" s="81"/>
      <c r="N107" s="81"/>
      <c r="O107" s="81"/>
      <c r="P107" s="89"/>
    </row>
    <row r="108" spans="3:16">
      <c r="C108" s="84"/>
      <c r="D108" s="81"/>
      <c r="E108" s="81"/>
      <c r="F108" s="81"/>
      <c r="G108" s="81"/>
      <c r="H108" s="85"/>
      <c r="K108" s="84"/>
      <c r="L108" s="81"/>
      <c r="M108" s="81"/>
      <c r="N108" s="81"/>
      <c r="O108" s="81"/>
      <c r="P108" s="89"/>
    </row>
    <row r="109" spans="3:16">
      <c r="C109" s="84"/>
      <c r="D109" s="81"/>
      <c r="E109" s="81"/>
      <c r="F109" s="81"/>
      <c r="G109" s="81"/>
      <c r="H109" s="85"/>
      <c r="K109" s="84"/>
      <c r="L109" s="81"/>
      <c r="M109" s="81"/>
      <c r="N109" s="81"/>
      <c r="O109" s="81"/>
      <c r="P109" s="89"/>
    </row>
    <row r="110" spans="3:16">
      <c r="C110" s="84"/>
      <c r="D110" s="81"/>
      <c r="E110" s="81"/>
      <c r="F110" s="81"/>
      <c r="G110" s="81"/>
      <c r="H110" s="85"/>
      <c r="K110" s="84"/>
      <c r="L110" s="81"/>
      <c r="M110" s="81"/>
      <c r="N110" s="81"/>
      <c r="O110" s="81"/>
      <c r="P110" s="89"/>
    </row>
    <row r="111" spans="3:16">
      <c r="C111" s="84"/>
      <c r="D111" s="81"/>
      <c r="E111" s="81"/>
      <c r="F111" s="81"/>
      <c r="G111" s="81"/>
      <c r="H111" s="85"/>
      <c r="K111" s="84"/>
      <c r="L111" s="81"/>
      <c r="M111" s="81"/>
      <c r="N111" s="81"/>
      <c r="O111" s="81"/>
      <c r="P111" s="89"/>
    </row>
    <row r="112" spans="3:16">
      <c r="C112" s="84"/>
      <c r="D112" s="81"/>
      <c r="E112" s="81"/>
      <c r="F112" s="81"/>
      <c r="G112" s="81"/>
      <c r="H112" s="85"/>
      <c r="K112" s="84"/>
      <c r="L112" s="81"/>
      <c r="M112" s="81"/>
      <c r="N112" s="81"/>
      <c r="O112" s="81"/>
      <c r="P112" s="89"/>
    </row>
    <row r="113" spans="3:16">
      <c r="C113" s="84"/>
      <c r="D113" s="81"/>
      <c r="E113" s="81"/>
      <c r="F113" s="81"/>
      <c r="G113" s="81"/>
      <c r="H113" s="85"/>
      <c r="K113" s="84"/>
      <c r="L113" s="81"/>
      <c r="M113" s="81"/>
      <c r="N113" s="81"/>
      <c r="O113" s="81"/>
      <c r="P113" s="89"/>
    </row>
    <row r="114" spans="3:16">
      <c r="C114" s="84"/>
      <c r="D114" s="81"/>
      <c r="E114" s="81"/>
      <c r="F114" s="81"/>
      <c r="G114" s="81"/>
      <c r="H114" s="85"/>
      <c r="K114" s="84"/>
      <c r="L114" s="81"/>
      <c r="M114" s="81"/>
      <c r="N114" s="81"/>
      <c r="O114" s="81"/>
      <c r="P114" s="89"/>
    </row>
    <row r="115" spans="3:16">
      <c r="C115" s="84"/>
      <c r="D115" s="81"/>
      <c r="E115" s="81"/>
      <c r="F115" s="81"/>
      <c r="G115" s="81"/>
      <c r="H115" s="85"/>
      <c r="K115" s="84"/>
      <c r="L115" s="81"/>
      <c r="M115" s="81"/>
      <c r="N115" s="81"/>
      <c r="O115" s="81"/>
      <c r="P115" s="89"/>
    </row>
    <row r="116" spans="3:16">
      <c r="C116" s="84"/>
      <c r="D116" s="81"/>
      <c r="E116" s="81"/>
      <c r="F116" s="81"/>
      <c r="G116" s="81"/>
      <c r="H116" s="85"/>
      <c r="K116" s="84"/>
      <c r="L116" s="81"/>
      <c r="M116" s="81"/>
      <c r="N116" s="81"/>
      <c r="O116" s="81"/>
      <c r="P116" s="89"/>
    </row>
    <row r="117" spans="3:16">
      <c r="C117" s="84"/>
      <c r="D117" s="81"/>
      <c r="E117" s="81"/>
      <c r="F117" s="81"/>
      <c r="G117" s="81"/>
      <c r="H117" s="85"/>
      <c r="K117" s="84"/>
      <c r="L117" s="81"/>
      <c r="M117" s="81"/>
      <c r="N117" s="81"/>
      <c r="O117" s="81"/>
      <c r="P117" s="89"/>
    </row>
    <row r="118" spans="3:16">
      <c r="C118" s="84"/>
      <c r="D118" s="81"/>
      <c r="E118" s="81"/>
      <c r="F118" s="81"/>
      <c r="G118" s="81"/>
      <c r="H118" s="85"/>
      <c r="K118" s="84"/>
      <c r="L118" s="81"/>
      <c r="M118" s="81"/>
      <c r="N118" s="81"/>
      <c r="O118" s="81"/>
      <c r="P118" s="89"/>
    </row>
    <row r="119" spans="3:16">
      <c r="C119" s="84"/>
      <c r="D119" s="81"/>
      <c r="E119" s="81"/>
      <c r="F119" s="81"/>
      <c r="G119" s="81"/>
      <c r="H119" s="85"/>
      <c r="K119" s="84"/>
      <c r="L119" s="81"/>
      <c r="M119" s="81"/>
      <c r="N119" s="81"/>
      <c r="O119" s="81"/>
      <c r="P119" s="89"/>
    </row>
    <row r="120" spans="3:16">
      <c r="C120" s="84"/>
      <c r="D120" s="81"/>
      <c r="E120" s="81"/>
      <c r="F120" s="81"/>
      <c r="G120" s="81"/>
      <c r="H120" s="85"/>
      <c r="K120" s="84"/>
      <c r="L120" s="81"/>
      <c r="M120" s="81"/>
      <c r="N120" s="81"/>
      <c r="O120" s="81"/>
      <c r="P120" s="89"/>
    </row>
    <row r="121" spans="3:16">
      <c r="C121" s="84"/>
      <c r="D121" s="81"/>
      <c r="E121" s="81"/>
      <c r="F121" s="81"/>
      <c r="G121" s="81"/>
      <c r="H121" s="85"/>
      <c r="K121" s="84"/>
      <c r="L121" s="81"/>
      <c r="M121" s="81"/>
      <c r="N121" s="81"/>
      <c r="O121" s="81"/>
      <c r="P121" s="89"/>
    </row>
    <row r="122" spans="3:16">
      <c r="C122" s="84"/>
      <c r="D122" s="81"/>
      <c r="E122" s="81"/>
      <c r="F122" s="81"/>
      <c r="G122" s="81"/>
      <c r="H122" s="85"/>
      <c r="K122" s="84"/>
      <c r="L122" s="81"/>
      <c r="M122" s="81"/>
      <c r="N122" s="81"/>
      <c r="O122" s="81"/>
      <c r="P122" s="89"/>
    </row>
    <row r="123" spans="3:16">
      <c r="C123" s="84"/>
      <c r="D123" s="81"/>
      <c r="E123" s="81"/>
      <c r="F123" s="81"/>
      <c r="G123" s="81"/>
      <c r="H123" s="85"/>
      <c r="K123" s="84"/>
      <c r="L123" s="81"/>
      <c r="M123" s="81"/>
      <c r="N123" s="81"/>
      <c r="O123" s="81"/>
      <c r="P123" s="89"/>
    </row>
    <row r="124" spans="3:16">
      <c r="C124" s="86"/>
      <c r="D124" s="87"/>
      <c r="E124" s="87"/>
      <c r="F124" s="87"/>
      <c r="G124" s="87"/>
      <c r="H124" s="88"/>
      <c r="K124" s="86"/>
      <c r="L124" s="87"/>
      <c r="M124" s="87"/>
      <c r="N124" s="87"/>
      <c r="O124" s="87"/>
      <c r="P124" s="90"/>
    </row>
    <row r="125" spans="3:16">
      <c r="C125" s="244" t="s">
        <v>153</v>
      </c>
      <c r="D125" s="244"/>
      <c r="E125" s="244"/>
      <c r="F125" s="244"/>
      <c r="G125" s="244"/>
      <c r="H125" s="244"/>
      <c r="K125" s="244" t="s">
        <v>153</v>
      </c>
      <c r="L125" s="244"/>
      <c r="M125" s="244"/>
      <c r="N125" s="244"/>
      <c r="O125" s="244"/>
      <c r="P125" s="244"/>
    </row>
    <row r="126" spans="3:16">
      <c r="C126" s="57"/>
      <c r="D126" s="57"/>
      <c r="E126" s="57"/>
      <c r="F126" s="57"/>
      <c r="G126" s="57"/>
      <c r="H126" s="57"/>
      <c r="K126" s="57"/>
      <c r="L126" s="57"/>
      <c r="M126" s="57"/>
      <c r="N126" s="57"/>
      <c r="O126" s="57"/>
      <c r="P126" s="57"/>
    </row>
    <row r="127" spans="3:16">
      <c r="C127" s="57"/>
      <c r="D127" s="57"/>
      <c r="E127" s="57"/>
      <c r="F127" s="57"/>
      <c r="G127" s="57"/>
      <c r="H127" s="57"/>
      <c r="K127" s="57"/>
      <c r="L127" s="57"/>
      <c r="M127" s="57"/>
      <c r="N127" s="57"/>
      <c r="O127" s="57"/>
      <c r="P127" s="57"/>
    </row>
    <row r="128" spans="3:16" ht="20.25">
      <c r="C128" s="57"/>
      <c r="D128" s="57"/>
      <c r="E128" s="57"/>
      <c r="F128" s="57"/>
      <c r="G128" s="57"/>
      <c r="H128" s="57"/>
      <c r="K128" s="57"/>
      <c r="L128" s="157"/>
      <c r="M128" s="158"/>
      <c r="N128" s="57"/>
      <c r="O128" s="57"/>
      <c r="P128" s="57"/>
    </row>
    <row r="129" spans="3:16" ht="20.25">
      <c r="C129" s="150"/>
      <c r="D129" s="150"/>
      <c r="E129" s="150"/>
      <c r="F129" s="150"/>
      <c r="G129" s="150"/>
      <c r="H129" s="150"/>
      <c r="K129" s="150"/>
      <c r="L129" s="157"/>
      <c r="M129" s="158"/>
      <c r="N129" s="150"/>
      <c r="O129" s="150"/>
      <c r="P129" s="150"/>
    </row>
    <row r="130" spans="3:16" ht="7.5" customHeight="1">
      <c r="C130" s="57"/>
      <c r="D130" s="57"/>
      <c r="E130" s="57"/>
      <c r="F130" s="57"/>
      <c r="G130" s="57"/>
      <c r="H130" s="57"/>
      <c r="K130" s="57"/>
      <c r="L130" s="57"/>
      <c r="M130" s="57"/>
      <c r="N130" s="57"/>
      <c r="O130" s="57"/>
      <c r="P130" s="57"/>
    </row>
    <row r="131" spans="3:16">
      <c r="C131" s="57"/>
      <c r="D131" s="57"/>
      <c r="E131" s="57"/>
      <c r="F131" s="57"/>
      <c r="G131" s="57"/>
      <c r="H131" s="57"/>
      <c r="K131" s="57"/>
      <c r="L131" s="57"/>
      <c r="M131" s="57"/>
      <c r="N131" s="57"/>
      <c r="O131" s="57"/>
      <c r="P131" s="57"/>
    </row>
    <row r="132" spans="3:16">
      <c r="C132" s="57"/>
      <c r="D132" s="57"/>
      <c r="E132" s="57"/>
      <c r="F132" s="57"/>
      <c r="G132" s="57"/>
      <c r="H132" s="57"/>
      <c r="K132" s="57"/>
      <c r="L132" s="57"/>
      <c r="M132" s="57"/>
      <c r="N132" s="57"/>
      <c r="O132" s="57"/>
      <c r="P132" s="57"/>
    </row>
    <row r="133" spans="3:16">
      <c r="C133" s="57"/>
      <c r="D133" s="57"/>
      <c r="E133" s="57"/>
      <c r="F133" s="57"/>
      <c r="G133" s="57"/>
      <c r="H133" s="57"/>
      <c r="K133" s="57"/>
      <c r="L133" s="57"/>
      <c r="M133" s="57"/>
      <c r="N133" s="57"/>
      <c r="O133" s="57"/>
      <c r="P133" s="57"/>
    </row>
    <row r="134" spans="3:16">
      <c r="C134" s="57"/>
      <c r="D134" s="57"/>
      <c r="E134" s="57"/>
      <c r="F134" s="57"/>
      <c r="G134" s="57"/>
      <c r="H134" s="57"/>
      <c r="K134" s="57"/>
      <c r="L134" s="57"/>
      <c r="M134" s="57"/>
      <c r="N134" s="57"/>
      <c r="O134" s="57"/>
      <c r="P134" s="57"/>
    </row>
    <row r="135" spans="3:16">
      <c r="C135" s="57"/>
      <c r="D135" s="57"/>
      <c r="E135" s="57"/>
      <c r="F135" s="57"/>
      <c r="G135" s="57"/>
      <c r="H135" s="57"/>
      <c r="K135" s="57"/>
      <c r="L135" s="57"/>
      <c r="M135" s="57"/>
      <c r="N135" s="57"/>
      <c r="O135" s="57"/>
      <c r="P135" s="57"/>
    </row>
    <row r="136" spans="3:16">
      <c r="C136" s="57"/>
      <c r="D136" s="57"/>
      <c r="E136" s="57"/>
      <c r="F136" s="57"/>
      <c r="G136" s="57"/>
      <c r="H136" s="57"/>
      <c r="K136" s="57"/>
      <c r="L136" s="57"/>
      <c r="M136" s="57"/>
      <c r="N136" s="57"/>
      <c r="O136" s="57"/>
      <c r="P136" s="57"/>
    </row>
    <row r="137" spans="3:16">
      <c r="C137" s="57"/>
      <c r="D137" s="57"/>
      <c r="E137" s="57"/>
      <c r="F137" s="57"/>
      <c r="G137" s="57"/>
      <c r="H137" s="57"/>
      <c r="K137" s="57"/>
      <c r="L137" s="57"/>
      <c r="M137" s="57"/>
      <c r="N137" s="57"/>
      <c r="O137" s="57"/>
      <c r="P137" s="57"/>
    </row>
    <row r="138" spans="3:16">
      <c r="C138" s="57"/>
      <c r="D138" s="57"/>
      <c r="E138" s="57"/>
      <c r="F138" s="57"/>
      <c r="G138" s="57"/>
      <c r="H138" s="57"/>
      <c r="K138" s="57"/>
      <c r="L138" s="57"/>
      <c r="M138" s="57"/>
      <c r="N138" s="57"/>
      <c r="O138" s="57"/>
      <c r="P138" s="57"/>
    </row>
    <row r="139" spans="3:16">
      <c r="C139" s="57"/>
      <c r="D139" s="57"/>
      <c r="E139" s="57"/>
      <c r="F139" s="57"/>
      <c r="G139" s="57"/>
      <c r="H139" s="57"/>
      <c r="K139" s="57"/>
      <c r="L139" s="57"/>
      <c r="M139" s="57"/>
      <c r="N139" s="57"/>
      <c r="O139" s="57"/>
      <c r="P139" s="57"/>
    </row>
    <row r="140" spans="3:16">
      <c r="C140" s="57"/>
      <c r="D140" s="57"/>
      <c r="E140" s="57"/>
      <c r="F140" s="57"/>
      <c r="G140" s="57"/>
      <c r="H140" s="57"/>
      <c r="K140" s="57"/>
      <c r="L140" s="57"/>
      <c r="M140" s="57"/>
      <c r="N140" s="57"/>
      <c r="O140" s="57"/>
      <c r="P140" s="57"/>
    </row>
    <row r="141" spans="3:16">
      <c r="C141" s="57"/>
      <c r="D141" s="57"/>
      <c r="E141" s="57"/>
      <c r="F141" s="57"/>
      <c r="G141" s="57"/>
      <c r="H141" s="57"/>
      <c r="K141" s="57"/>
      <c r="L141" s="57"/>
      <c r="M141" s="57"/>
      <c r="N141" s="57"/>
      <c r="O141" s="57"/>
      <c r="P141" s="57"/>
    </row>
    <row r="142" spans="3:16">
      <c r="C142" s="57"/>
      <c r="D142" s="57"/>
      <c r="E142" s="57"/>
      <c r="F142" s="57"/>
      <c r="G142" s="57"/>
      <c r="H142" s="57"/>
      <c r="K142" s="57"/>
      <c r="L142" s="57"/>
      <c r="M142" s="57"/>
      <c r="N142" s="57"/>
      <c r="O142" s="57"/>
      <c r="P142" s="57"/>
    </row>
    <row r="143" spans="3:16">
      <c r="C143" s="57"/>
      <c r="D143" s="57"/>
      <c r="E143" s="57"/>
      <c r="F143" s="57"/>
      <c r="G143" s="57"/>
      <c r="H143" s="57"/>
      <c r="K143" s="57"/>
      <c r="L143" s="57"/>
      <c r="M143" s="57"/>
      <c r="N143" s="57"/>
      <c r="O143" s="57"/>
      <c r="P143" s="57"/>
    </row>
    <row r="144" spans="3:16">
      <c r="C144" s="57"/>
      <c r="D144" s="57"/>
      <c r="E144" s="57"/>
      <c r="F144" s="57"/>
      <c r="G144" s="57"/>
      <c r="H144" s="57"/>
      <c r="K144" s="57"/>
      <c r="L144" s="57"/>
      <c r="M144" s="57"/>
      <c r="N144" s="57"/>
      <c r="O144" s="57"/>
      <c r="P144" s="57"/>
    </row>
    <row r="145" spans="3:16">
      <c r="C145" s="244" t="s">
        <v>150</v>
      </c>
      <c r="D145" s="244"/>
      <c r="E145" s="244"/>
      <c r="F145" s="244"/>
      <c r="G145" s="244"/>
      <c r="H145" s="244"/>
      <c r="K145" s="244" t="s">
        <v>150</v>
      </c>
      <c r="L145" s="244"/>
      <c r="M145" s="244"/>
      <c r="N145" s="244"/>
      <c r="O145" s="244"/>
      <c r="P145" s="244"/>
    </row>
    <row r="146" spans="3:16">
      <c r="C146" s="57"/>
      <c r="D146" s="57"/>
      <c r="E146" s="57"/>
      <c r="F146" s="57"/>
      <c r="G146" s="57"/>
      <c r="H146" s="57"/>
      <c r="K146" s="57"/>
      <c r="L146" s="57"/>
      <c r="M146" s="57"/>
      <c r="N146" s="57"/>
      <c r="O146" s="57"/>
      <c r="P146" s="57"/>
    </row>
    <row r="149" spans="3:16">
      <c r="P149" s="4" t="str">
        <f>Índice!N28</f>
        <v>Fecha de actualización: 20/09/2017</v>
      </c>
    </row>
  </sheetData>
  <mergeCells count="16">
    <mergeCell ref="E9:M10"/>
    <mergeCell ref="C145:H145"/>
    <mergeCell ref="K145:P145"/>
    <mergeCell ref="K30:P30"/>
    <mergeCell ref="C99:H99"/>
    <mergeCell ref="K99:P99"/>
    <mergeCell ref="C93:H93"/>
    <mergeCell ref="K93:P93"/>
    <mergeCell ref="C125:H125"/>
    <mergeCell ref="K125:P125"/>
    <mergeCell ref="C30:H30"/>
    <mergeCell ref="C46:H46"/>
    <mergeCell ref="K46:P46"/>
    <mergeCell ref="C62:H62"/>
    <mergeCell ref="C67:H67"/>
    <mergeCell ref="K67:P6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103"/>
  <sheetViews>
    <sheetView showGridLines="0" showRowColHeaders="0" zoomScaleNormal="100" workbookViewId="0">
      <selection activeCell="K23" sqref="K23"/>
    </sheetView>
  </sheetViews>
  <sheetFormatPr baseColWidth="10" defaultRowHeight="15"/>
  <cols>
    <col min="1" max="1" width="9.140625" customWidth="1"/>
    <col min="2" max="2" width="4.42578125" style="5" customWidth="1"/>
    <col min="3" max="9" width="11.42578125" style="5"/>
    <col min="10" max="10" width="4.42578125" style="5" customWidth="1"/>
    <col min="11" max="13" width="11.42578125" style="5"/>
    <col min="14" max="14" width="6.7109375" style="5" customWidth="1"/>
    <col min="15" max="15" width="20.140625" style="5" bestFit="1" customWidth="1"/>
  </cols>
  <sheetData>
    <row r="9" spans="5:16">
      <c r="E9" s="243"/>
      <c r="F9" s="243"/>
      <c r="G9" s="243"/>
      <c r="H9" s="243"/>
      <c r="I9" s="243"/>
      <c r="J9" s="243"/>
      <c r="K9" s="243"/>
      <c r="L9" s="243"/>
      <c r="M9" s="243"/>
      <c r="P9" s="5"/>
    </row>
    <row r="10" spans="5:16">
      <c r="E10" s="243"/>
      <c r="F10" s="243"/>
      <c r="G10" s="243"/>
      <c r="H10" s="243"/>
      <c r="I10" s="243"/>
      <c r="J10" s="243"/>
      <c r="K10" s="243"/>
      <c r="L10" s="243"/>
      <c r="M10" s="243"/>
      <c r="P10" s="5"/>
    </row>
    <row r="11" spans="5:16">
      <c r="E11" s="149"/>
      <c r="F11" s="149"/>
      <c r="G11" s="149"/>
      <c r="H11" s="149"/>
      <c r="I11" s="149"/>
      <c r="J11" s="149"/>
      <c r="K11" s="149"/>
      <c r="L11" s="149"/>
      <c r="M11" s="149"/>
      <c r="P11" s="5"/>
    </row>
    <row r="12" spans="5:16">
      <c r="E12" s="56"/>
      <c r="F12" s="56"/>
      <c r="G12" s="56"/>
      <c r="H12" s="56"/>
      <c r="I12" s="56"/>
      <c r="J12" s="56"/>
      <c r="K12" s="56"/>
      <c r="L12" s="56"/>
      <c r="M12" s="56"/>
      <c r="P12" s="5"/>
    </row>
    <row r="13" spans="5:16">
      <c r="E13" s="56"/>
      <c r="F13" s="56"/>
      <c r="G13" s="56"/>
      <c r="H13" s="56"/>
      <c r="I13" s="56"/>
      <c r="J13" s="56"/>
      <c r="K13" s="56"/>
      <c r="L13" s="56"/>
      <c r="M13" s="132"/>
      <c r="P13" s="5"/>
    </row>
    <row r="14" spans="5:16">
      <c r="E14" s="56"/>
      <c r="F14" s="56"/>
      <c r="G14" s="56"/>
      <c r="H14" s="56"/>
      <c r="I14" s="56"/>
      <c r="J14" s="56"/>
      <c r="K14" s="56"/>
      <c r="L14" s="56"/>
      <c r="M14" s="56"/>
      <c r="P14" s="5"/>
    </row>
    <row r="15" spans="5:16" ht="7.5" customHeight="1"/>
    <row r="24" spans="6:16">
      <c r="O24"/>
    </row>
    <row r="30" spans="6:16">
      <c r="F30" s="244" t="s">
        <v>74</v>
      </c>
      <c r="G30" s="244"/>
      <c r="H30" s="244"/>
      <c r="I30" s="244"/>
      <c r="J30" s="244"/>
      <c r="K30" s="244"/>
      <c r="L30" s="244"/>
      <c r="M30" s="25"/>
      <c r="N30" s="25"/>
      <c r="O30" s="25"/>
      <c r="P30" s="25"/>
    </row>
    <row r="31" spans="6:16" ht="22.5" customHeight="1"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</row>
    <row r="32" spans="6:16"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3:17"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</row>
    <row r="34" spans="3:17" ht="7.5" customHeight="1">
      <c r="C34" s="25"/>
      <c r="D34" s="25"/>
      <c r="E34" s="25"/>
      <c r="F34" s="25"/>
      <c r="G34" s="25"/>
      <c r="H34" s="25"/>
    </row>
    <row r="35" spans="3:17">
      <c r="C35" s="25"/>
      <c r="D35" s="25"/>
      <c r="E35" s="25"/>
      <c r="F35" s="25"/>
      <c r="G35" s="25"/>
      <c r="H35" s="25"/>
    </row>
    <row r="36" spans="3:17">
      <c r="C36" s="25"/>
      <c r="D36" s="25"/>
      <c r="E36" s="25"/>
      <c r="F36" s="25"/>
      <c r="G36" s="25"/>
      <c r="H36" s="25"/>
      <c r="K36" s="262" t="s">
        <v>61</v>
      </c>
      <c r="L36" s="262"/>
      <c r="M36" s="262"/>
      <c r="N36" s="262"/>
      <c r="O36" s="262"/>
      <c r="P36" s="262"/>
    </row>
    <row r="37" spans="3:17">
      <c r="C37" s="25"/>
      <c r="D37" s="25"/>
      <c r="E37" s="25"/>
      <c r="F37" s="25"/>
      <c r="G37" s="25"/>
      <c r="H37" s="25"/>
      <c r="K37" s="266" t="s">
        <v>176</v>
      </c>
      <c r="L37" s="266"/>
      <c r="M37" s="266"/>
      <c r="N37" s="266"/>
      <c r="O37" s="266"/>
      <c r="P37" s="266"/>
    </row>
    <row r="38" spans="3:17">
      <c r="C38" s="25"/>
      <c r="D38" s="25"/>
      <c r="E38" s="25"/>
      <c r="F38" s="25"/>
      <c r="G38" s="25"/>
      <c r="H38" s="25"/>
      <c r="K38" s="252" t="s">
        <v>177</v>
      </c>
      <c r="L38" s="252"/>
      <c r="M38" s="252"/>
      <c r="N38" s="252"/>
      <c r="O38" s="252"/>
      <c r="P38" s="252"/>
    </row>
    <row r="39" spans="3:17" ht="15" customHeight="1">
      <c r="C39" s="25"/>
      <c r="D39" s="25"/>
      <c r="E39" s="25"/>
      <c r="F39" s="25"/>
      <c r="G39" s="25"/>
      <c r="H39" s="25"/>
      <c r="K39" s="263" t="s">
        <v>234</v>
      </c>
      <c r="L39" s="264"/>
      <c r="M39" s="264"/>
      <c r="N39" s="264"/>
      <c r="O39" s="265"/>
      <c r="P39" s="163" t="s">
        <v>175</v>
      </c>
    </row>
    <row r="40" spans="3:17">
      <c r="C40" s="25"/>
      <c r="D40" s="25"/>
      <c r="E40" s="25"/>
      <c r="F40" s="25"/>
      <c r="G40" s="25"/>
      <c r="H40" s="25"/>
      <c r="K40" s="159" t="s">
        <v>174</v>
      </c>
      <c r="L40" s="160"/>
      <c r="M40" s="161"/>
      <c r="N40" s="162"/>
      <c r="O40" s="10">
        <v>46349934</v>
      </c>
      <c r="P40" s="44">
        <v>1</v>
      </c>
    </row>
    <row r="41" spans="3:17">
      <c r="C41" s="25"/>
      <c r="D41" s="25"/>
      <c r="E41" s="25"/>
      <c r="F41" s="25"/>
      <c r="G41" s="25"/>
      <c r="H41" s="25"/>
      <c r="K41" s="253" t="s">
        <v>46</v>
      </c>
      <c r="L41" s="254"/>
      <c r="M41" s="254"/>
      <c r="N41" s="255"/>
      <c r="O41" s="11">
        <f>+O40*P41</f>
        <v>45886434.659999996</v>
      </c>
      <c r="P41" s="43">
        <v>0.99</v>
      </c>
      <c r="Q41" s="227"/>
    </row>
    <row r="42" spans="3:17">
      <c r="C42" s="25"/>
      <c r="D42" s="25"/>
      <c r="E42" s="25"/>
      <c r="F42" s="25"/>
      <c r="G42" s="25"/>
      <c r="H42" s="25"/>
      <c r="K42" s="256" t="s">
        <v>233</v>
      </c>
      <c r="L42" s="257"/>
      <c r="M42" s="257"/>
      <c r="N42" s="258"/>
      <c r="O42" s="10">
        <v>24202169707060</v>
      </c>
      <c r="P42" s="44">
        <v>1</v>
      </c>
    </row>
    <row r="43" spans="3:17">
      <c r="C43" s="25"/>
      <c r="D43" s="25"/>
      <c r="E43" s="25"/>
      <c r="F43" s="25"/>
      <c r="G43" s="25"/>
      <c r="H43" s="25"/>
      <c r="K43" s="259" t="s">
        <v>47</v>
      </c>
      <c r="L43" s="260"/>
      <c r="M43" s="260"/>
      <c r="N43" s="261"/>
      <c r="O43" s="12">
        <f>+O42*P43</f>
        <v>23960148009989.398</v>
      </c>
      <c r="P43" s="45">
        <v>0.98999999999999988</v>
      </c>
    </row>
    <row r="44" spans="3:17">
      <c r="C44" s="25"/>
      <c r="D44" s="25"/>
      <c r="E44" s="25"/>
      <c r="F44" s="25"/>
      <c r="G44" s="25"/>
      <c r="H44" s="25"/>
      <c r="K44" s="40" t="s">
        <v>48</v>
      </c>
      <c r="L44" s="24"/>
      <c r="M44" s="24"/>
      <c r="N44" s="24"/>
      <c r="P44" s="5"/>
    </row>
    <row r="45" spans="3:17">
      <c r="C45" s="25"/>
      <c r="D45" s="25"/>
      <c r="E45" s="25"/>
      <c r="F45" s="25"/>
      <c r="G45" s="25"/>
      <c r="H45" s="25"/>
      <c r="K45" s="40" t="s">
        <v>235</v>
      </c>
      <c r="L45" s="24"/>
      <c r="M45" s="24"/>
      <c r="N45" s="24"/>
      <c r="P45" s="5"/>
    </row>
    <row r="46" spans="3:17">
      <c r="C46" s="25"/>
      <c r="D46" s="25"/>
      <c r="E46" s="25"/>
      <c r="F46" s="25"/>
      <c r="G46" s="25"/>
      <c r="H46" s="25"/>
      <c r="K46" s="40" t="s">
        <v>50</v>
      </c>
      <c r="L46" s="24"/>
      <c r="M46" s="24"/>
      <c r="N46" s="24"/>
      <c r="P46" s="5"/>
    </row>
    <row r="47" spans="3:17">
      <c r="C47" s="25"/>
      <c r="D47" s="25"/>
      <c r="E47" s="25"/>
      <c r="F47" s="25"/>
      <c r="G47" s="25"/>
      <c r="H47" s="25"/>
    </row>
    <row r="48" spans="3:17">
      <c r="C48" s="25"/>
      <c r="D48" s="25"/>
      <c r="E48" s="25"/>
      <c r="F48" s="25"/>
      <c r="G48" s="25"/>
      <c r="H48" s="25"/>
    </row>
    <row r="49" spans="3:16">
      <c r="C49" s="244" t="s">
        <v>231</v>
      </c>
      <c r="D49" s="244"/>
      <c r="E49" s="244"/>
      <c r="F49" s="244"/>
      <c r="G49" s="244"/>
      <c r="H49" s="244"/>
      <c r="K49" s="55"/>
      <c r="L49" s="55"/>
      <c r="M49" s="55"/>
      <c r="N49" s="55"/>
      <c r="O49" s="55"/>
      <c r="P49" s="55"/>
    </row>
    <row r="50" spans="3:16" ht="21" customHeight="1">
      <c r="C50" s="57"/>
      <c r="D50" s="57"/>
      <c r="E50" s="57"/>
      <c r="F50" s="57"/>
      <c r="G50" s="57"/>
      <c r="H50" s="57"/>
      <c r="K50" s="55"/>
      <c r="L50" s="55"/>
      <c r="M50" s="55"/>
      <c r="N50" s="55"/>
      <c r="O50" s="55"/>
      <c r="P50" s="55"/>
    </row>
    <row r="51" spans="3:16">
      <c r="C51" s="57"/>
      <c r="D51" s="57"/>
      <c r="E51" s="57"/>
      <c r="F51" s="57"/>
      <c r="G51" s="57"/>
      <c r="H51" s="57"/>
      <c r="K51" s="55"/>
      <c r="L51" s="55"/>
      <c r="M51" s="55"/>
      <c r="N51" s="55"/>
      <c r="O51" s="55"/>
      <c r="P51" s="55"/>
    </row>
    <row r="52" spans="3:16">
      <c r="C52" s="54"/>
      <c r="D52" s="54"/>
      <c r="E52" s="54"/>
      <c r="F52" s="54"/>
      <c r="G52" s="54"/>
      <c r="H52" s="54"/>
      <c r="K52" s="55"/>
      <c r="L52" s="55"/>
      <c r="M52" s="55"/>
      <c r="N52" s="55"/>
      <c r="O52" s="55"/>
      <c r="P52" s="55"/>
    </row>
    <row r="53" spans="3:16" s="5" customFormat="1" ht="7.5" customHeight="1">
      <c r="C53" s="25"/>
      <c r="D53" s="25"/>
      <c r="E53" s="25"/>
      <c r="F53" s="25"/>
      <c r="G53" s="25"/>
      <c r="H53" s="25"/>
      <c r="P53"/>
    </row>
    <row r="54" spans="3:16" s="5" customFormat="1">
      <c r="C54" s="25"/>
      <c r="D54" s="25"/>
      <c r="E54" s="25"/>
      <c r="F54" s="25"/>
      <c r="G54" s="25"/>
      <c r="H54" s="25"/>
      <c r="P54"/>
    </row>
    <row r="55" spans="3:16" s="5" customFormat="1">
      <c r="C55" s="25"/>
      <c r="D55" s="25"/>
      <c r="E55" s="25"/>
      <c r="F55" s="25"/>
      <c r="G55" s="25"/>
      <c r="H55" s="25"/>
      <c r="P55"/>
    </row>
    <row r="56" spans="3:16" s="5" customFormat="1">
      <c r="C56" s="25"/>
      <c r="D56" s="25"/>
      <c r="E56" s="25"/>
      <c r="F56" s="25"/>
      <c r="G56" s="25"/>
      <c r="H56" s="25"/>
      <c r="P56"/>
    </row>
    <row r="57" spans="3:16" s="5" customFormat="1">
      <c r="C57" s="25"/>
      <c r="D57" s="25"/>
      <c r="E57" s="25"/>
      <c r="F57" s="25"/>
      <c r="G57" s="25"/>
      <c r="H57" s="25"/>
      <c r="P57"/>
    </row>
    <row r="58" spans="3:16" s="5" customFormat="1">
      <c r="C58" s="25"/>
      <c r="D58" s="25"/>
      <c r="E58" s="25"/>
      <c r="F58" s="25"/>
      <c r="G58" s="25"/>
      <c r="H58" s="25"/>
      <c r="P58"/>
    </row>
    <row r="59" spans="3:16" s="5" customFormat="1">
      <c r="C59" s="25"/>
      <c r="D59" s="25"/>
      <c r="E59" s="25"/>
      <c r="F59" s="25"/>
      <c r="G59" s="25"/>
      <c r="H59" s="25"/>
      <c r="P59"/>
    </row>
    <row r="60" spans="3:16" s="5" customFormat="1">
      <c r="C60" s="25"/>
      <c r="D60" s="25"/>
      <c r="E60" s="25"/>
      <c r="F60" s="25"/>
      <c r="G60" s="25"/>
      <c r="H60" s="25"/>
      <c r="P60"/>
    </row>
    <row r="61" spans="3:16" s="5" customFormat="1">
      <c r="C61" s="25"/>
      <c r="D61" s="25"/>
      <c r="E61" s="25"/>
      <c r="F61" s="25"/>
      <c r="G61" s="25"/>
      <c r="H61" s="25"/>
      <c r="P61"/>
    </row>
    <row r="62" spans="3:16" s="5" customFormat="1">
      <c r="C62" s="25"/>
      <c r="D62" s="25"/>
      <c r="E62" s="25"/>
      <c r="F62" s="25"/>
      <c r="G62" s="25"/>
      <c r="H62" s="25"/>
      <c r="P62"/>
    </row>
    <row r="63" spans="3:16" s="5" customFormat="1">
      <c r="C63" s="25"/>
      <c r="D63" s="25"/>
      <c r="E63" s="25"/>
      <c r="F63" s="25"/>
      <c r="G63" s="25"/>
      <c r="H63" s="25"/>
      <c r="P63"/>
    </row>
    <row r="64" spans="3:16" s="5" customFormat="1">
      <c r="C64" s="25"/>
      <c r="D64" s="25"/>
      <c r="E64" s="25"/>
      <c r="F64" s="25"/>
      <c r="G64" s="25"/>
      <c r="H64" s="25"/>
      <c r="P64"/>
    </row>
    <row r="65" spans="3:16" s="5" customFormat="1">
      <c r="C65" s="25"/>
      <c r="D65" s="25"/>
      <c r="E65" s="25"/>
      <c r="F65" s="25"/>
      <c r="G65" s="25"/>
      <c r="H65" s="25"/>
      <c r="P65"/>
    </row>
    <row r="66" spans="3:16" s="5" customFormat="1">
      <c r="C66" s="25"/>
      <c r="D66" s="25"/>
      <c r="E66" s="25"/>
      <c r="F66" s="25"/>
      <c r="G66" s="25"/>
      <c r="H66" s="25"/>
      <c r="P66"/>
    </row>
    <row r="67" spans="3:16" s="5" customFormat="1">
      <c r="C67" s="25"/>
      <c r="D67" s="25"/>
      <c r="E67" s="25"/>
      <c r="F67" s="25"/>
      <c r="G67" s="25"/>
      <c r="H67" s="25"/>
      <c r="P67"/>
    </row>
    <row r="68" spans="3:16">
      <c r="C68" s="25"/>
      <c r="D68" s="25"/>
      <c r="E68" s="25"/>
      <c r="F68" s="244" t="s">
        <v>154</v>
      </c>
      <c r="G68" s="244"/>
      <c r="H68" s="244"/>
      <c r="I68" s="244"/>
      <c r="J68" s="244"/>
      <c r="K68" s="244"/>
      <c r="L68" s="244"/>
    </row>
    <row r="69" spans="3:16">
      <c r="C69" s="165"/>
      <c r="D69" s="165"/>
      <c r="E69" s="165"/>
      <c r="F69" s="165"/>
      <c r="G69" s="165"/>
      <c r="H69" s="165"/>
      <c r="I69" s="165"/>
      <c r="J69" s="165"/>
      <c r="K69" s="165"/>
      <c r="L69" s="165"/>
    </row>
    <row r="70" spans="3:16">
      <c r="C70" s="165"/>
      <c r="D70" s="165"/>
      <c r="E70" s="165"/>
      <c r="F70" s="165"/>
      <c r="G70" s="165"/>
      <c r="H70" s="165"/>
      <c r="I70" s="165"/>
      <c r="J70" s="165"/>
      <c r="K70" s="165"/>
      <c r="L70" s="165"/>
    </row>
    <row r="71" spans="3:16">
      <c r="C71" s="165"/>
      <c r="D71" s="165"/>
      <c r="E71" s="165"/>
      <c r="F71" s="165"/>
      <c r="G71" s="165"/>
      <c r="H71" s="165"/>
      <c r="I71" s="165"/>
      <c r="J71" s="165"/>
      <c r="K71" s="165"/>
      <c r="L71" s="165"/>
    </row>
    <row r="72" spans="3:16">
      <c r="C72" s="165"/>
      <c r="D72" s="165"/>
      <c r="E72" s="165"/>
      <c r="F72" s="165"/>
      <c r="G72" s="165"/>
      <c r="H72" s="165"/>
      <c r="I72" s="165"/>
      <c r="J72" s="165"/>
      <c r="K72" s="165"/>
      <c r="L72" s="165"/>
    </row>
    <row r="73" spans="3:16">
      <c r="C73" s="165"/>
      <c r="D73" s="165"/>
      <c r="E73" s="165"/>
      <c r="F73" s="165"/>
      <c r="G73" s="165"/>
      <c r="H73" s="165"/>
      <c r="I73" s="165"/>
      <c r="J73" s="165"/>
      <c r="K73" s="165"/>
      <c r="L73" s="165"/>
    </row>
    <row r="74" spans="3:16">
      <c r="C74" s="165"/>
      <c r="D74" s="165"/>
      <c r="E74" s="165"/>
      <c r="F74" s="165"/>
      <c r="G74" s="165"/>
      <c r="H74" s="165"/>
      <c r="I74" s="165"/>
      <c r="J74" s="165"/>
      <c r="K74" s="165"/>
      <c r="L74" s="165"/>
    </row>
    <row r="75" spans="3:16">
      <c r="C75" s="165"/>
      <c r="D75" s="165"/>
      <c r="E75" s="165"/>
      <c r="F75" s="165"/>
      <c r="G75" s="165"/>
      <c r="H75" s="165"/>
      <c r="I75" s="165"/>
      <c r="J75" s="165"/>
      <c r="K75" s="165"/>
      <c r="L75" s="165"/>
    </row>
    <row r="76" spans="3:16">
      <c r="C76" s="165"/>
      <c r="D76" s="165"/>
      <c r="E76" s="165"/>
      <c r="F76" s="165"/>
      <c r="G76" s="165"/>
      <c r="H76" s="165"/>
      <c r="I76" s="165"/>
      <c r="J76" s="165"/>
      <c r="K76" s="165"/>
      <c r="L76" s="165"/>
    </row>
    <row r="77" spans="3:16">
      <c r="C77" s="165"/>
      <c r="D77" s="165"/>
      <c r="E77" s="165"/>
      <c r="F77" s="165"/>
      <c r="G77" s="165"/>
      <c r="H77" s="165"/>
      <c r="I77" s="165"/>
      <c r="J77" s="165"/>
      <c r="K77" s="165"/>
      <c r="L77" s="165"/>
    </row>
    <row r="78" spans="3:16">
      <c r="C78" s="165"/>
      <c r="D78" s="165"/>
      <c r="E78" s="165"/>
      <c r="F78" s="165"/>
      <c r="G78" s="165"/>
      <c r="H78" s="165"/>
      <c r="I78" s="165"/>
      <c r="J78" s="165"/>
      <c r="K78" s="165"/>
      <c r="L78" s="165"/>
    </row>
    <row r="79" spans="3:16">
      <c r="C79" s="165"/>
      <c r="D79" s="165"/>
      <c r="E79" s="165"/>
      <c r="F79" s="165"/>
      <c r="G79" s="165"/>
      <c r="H79" s="165"/>
      <c r="I79" s="165"/>
      <c r="J79" s="165"/>
      <c r="K79" s="165"/>
      <c r="L79" s="165"/>
    </row>
    <row r="80" spans="3:16">
      <c r="C80" s="165"/>
      <c r="D80" s="165"/>
      <c r="E80" s="165"/>
      <c r="F80" s="165"/>
      <c r="G80" s="165"/>
      <c r="H80" s="165"/>
      <c r="I80" s="165"/>
      <c r="J80" s="165"/>
      <c r="K80" s="165"/>
      <c r="L80" s="165"/>
    </row>
    <row r="81" spans="3:14">
      <c r="C81" s="165"/>
      <c r="D81" s="165"/>
      <c r="E81" s="165"/>
      <c r="F81" s="165"/>
      <c r="G81" s="165"/>
      <c r="H81" s="165"/>
      <c r="I81" s="165"/>
      <c r="J81" s="165"/>
      <c r="K81" s="165"/>
      <c r="L81" s="165"/>
    </row>
    <row r="82" spans="3:14">
      <c r="C82" s="165"/>
      <c r="D82" s="165"/>
      <c r="E82" s="165"/>
      <c r="F82" s="165"/>
      <c r="G82" s="165"/>
      <c r="H82" s="165"/>
      <c r="I82" s="165"/>
      <c r="J82" s="165"/>
      <c r="K82" s="165"/>
      <c r="L82" s="165"/>
    </row>
    <row r="83" spans="3:14">
      <c r="C83" s="165"/>
      <c r="D83" s="165"/>
      <c r="E83" s="165"/>
      <c r="F83" s="165"/>
      <c r="G83" s="165"/>
      <c r="H83" s="165"/>
      <c r="I83" s="165"/>
      <c r="J83" s="165"/>
      <c r="K83" s="165"/>
      <c r="L83" s="165"/>
    </row>
    <row r="84" spans="3:14">
      <c r="C84" s="165"/>
      <c r="D84" s="165"/>
      <c r="E84" s="165"/>
      <c r="F84" s="165"/>
      <c r="G84" s="165"/>
      <c r="H84" s="165"/>
      <c r="I84" s="165"/>
      <c r="J84" s="165"/>
      <c r="K84" s="165"/>
      <c r="L84" s="165"/>
    </row>
    <row r="85" spans="3:14">
      <c r="C85" s="165"/>
      <c r="D85" s="165"/>
      <c r="E85" s="165"/>
      <c r="F85" s="165"/>
      <c r="G85" s="165"/>
      <c r="H85" s="165"/>
      <c r="I85" s="165"/>
      <c r="J85" s="165"/>
      <c r="K85" s="165"/>
      <c r="L85" s="165"/>
    </row>
    <row r="86" spans="3:14">
      <c r="C86" s="25"/>
      <c r="D86" s="25"/>
      <c r="E86" s="25"/>
      <c r="F86" s="244" t="s">
        <v>195</v>
      </c>
      <c r="G86" s="244"/>
      <c r="H86" s="244"/>
      <c r="I86" s="244"/>
      <c r="J86" s="244"/>
      <c r="K86" s="244"/>
      <c r="L86" s="244"/>
    </row>
    <row r="87" spans="3:14">
      <c r="C87" s="25"/>
      <c r="D87" s="25"/>
      <c r="E87" s="25"/>
      <c r="F87" s="25"/>
      <c r="G87" s="25"/>
      <c r="H87" s="25"/>
      <c r="I87" s="25"/>
      <c r="J87" s="25"/>
      <c r="K87" s="25"/>
      <c r="L87" s="25"/>
    </row>
    <row r="88" spans="3:14">
      <c r="C88" s="25"/>
      <c r="D88" s="25"/>
      <c r="E88" s="25"/>
      <c r="F88" s="25"/>
      <c r="G88" s="25"/>
      <c r="H88" s="25"/>
      <c r="I88" s="25"/>
      <c r="J88" s="25"/>
      <c r="K88" s="25"/>
      <c r="L88" s="25"/>
    </row>
    <row r="89" spans="3:14">
      <c r="C89" s="25"/>
      <c r="D89" s="25"/>
      <c r="E89" s="25"/>
      <c r="F89" s="25"/>
      <c r="G89" s="25"/>
      <c r="H89" s="25"/>
      <c r="I89" s="25"/>
      <c r="J89" s="25"/>
      <c r="K89" s="25"/>
      <c r="L89" s="25"/>
    </row>
    <row r="90" spans="3:14">
      <c r="C90" s="25"/>
      <c r="D90" s="25"/>
      <c r="E90" s="25"/>
      <c r="F90" s="25"/>
      <c r="G90" s="25"/>
      <c r="H90" s="25"/>
      <c r="I90" s="25"/>
      <c r="J90" s="25"/>
      <c r="K90" s="25"/>
      <c r="L90" s="25"/>
    </row>
    <row r="91" spans="3:14">
      <c r="C91" s="25"/>
      <c r="D91" s="25"/>
      <c r="E91" s="25"/>
      <c r="F91" s="25"/>
      <c r="G91" s="25"/>
      <c r="H91" s="25"/>
      <c r="I91" s="25"/>
      <c r="J91" s="25"/>
      <c r="K91" s="25"/>
      <c r="L91" s="25"/>
    </row>
    <row r="92" spans="3:14">
      <c r="C92" s="25"/>
      <c r="G92" s="248" t="s">
        <v>71</v>
      </c>
      <c r="H92" s="249"/>
      <c r="I92" s="250" t="s">
        <v>72</v>
      </c>
      <c r="J92" s="250"/>
      <c r="K92" s="250"/>
      <c r="L92"/>
      <c r="M92"/>
      <c r="N92"/>
    </row>
    <row r="93" spans="3:14">
      <c r="C93" s="25"/>
      <c r="G93" s="248"/>
      <c r="H93" s="249"/>
      <c r="I93" s="250"/>
      <c r="J93" s="250"/>
      <c r="K93" s="250"/>
      <c r="L93"/>
      <c r="M93"/>
      <c r="N93"/>
    </row>
    <row r="94" spans="3:14">
      <c r="C94" s="25"/>
      <c r="G94" s="248"/>
      <c r="H94" s="249"/>
      <c r="I94" s="250"/>
      <c r="J94" s="250"/>
      <c r="K94" s="250"/>
      <c r="L94"/>
      <c r="M94"/>
      <c r="N94"/>
    </row>
    <row r="95" spans="3:14" ht="9.75" customHeight="1">
      <c r="C95" s="25"/>
      <c r="F95"/>
      <c r="G95"/>
      <c r="H95"/>
      <c r="I95"/>
      <c r="J95"/>
      <c r="K95"/>
      <c r="L95"/>
      <c r="M95"/>
      <c r="N95"/>
    </row>
    <row r="96" spans="3:14" ht="9.75" customHeight="1">
      <c r="D96" s="25"/>
      <c r="F96"/>
      <c r="G96"/>
      <c r="H96"/>
      <c r="I96"/>
      <c r="J96"/>
      <c r="K96"/>
      <c r="L96"/>
      <c r="M96"/>
    </row>
    <row r="97" spans="3:16">
      <c r="C97" s="25"/>
      <c r="D97" s="248" t="s">
        <v>33</v>
      </c>
      <c r="E97" s="249"/>
      <c r="F97" s="250" t="s">
        <v>30</v>
      </c>
      <c r="G97" s="250"/>
      <c r="H97" s="250"/>
      <c r="I97" s="251" t="s">
        <v>31</v>
      </c>
      <c r="J97" s="251"/>
      <c r="K97" s="251"/>
      <c r="L97" s="250" t="s">
        <v>32</v>
      </c>
      <c r="M97" s="250"/>
      <c r="N97" s="250"/>
    </row>
    <row r="98" spans="3:16">
      <c r="D98" s="248"/>
      <c r="E98" s="249"/>
      <c r="F98" s="250"/>
      <c r="G98" s="250"/>
      <c r="H98" s="250"/>
      <c r="I98" s="251"/>
      <c r="J98" s="251"/>
      <c r="K98" s="251"/>
      <c r="L98" s="250"/>
      <c r="M98" s="250"/>
      <c r="N98" s="250"/>
    </row>
    <row r="99" spans="3:16">
      <c r="D99" s="248"/>
      <c r="E99" s="249"/>
      <c r="F99" s="250"/>
      <c r="G99" s="250"/>
      <c r="H99" s="250"/>
      <c r="I99" s="251"/>
      <c r="J99" s="251"/>
      <c r="K99" s="251"/>
      <c r="L99" s="250"/>
      <c r="M99" s="250"/>
      <c r="N99" s="250"/>
    </row>
    <row r="103" spans="3:16">
      <c r="P103" s="4" t="str">
        <f>Índice!N28</f>
        <v>Fecha de actualización: 20/09/2017</v>
      </c>
    </row>
  </sheetData>
  <mergeCells count="18">
    <mergeCell ref="K37:P37"/>
    <mergeCell ref="F86:L86"/>
    <mergeCell ref="E9:M10"/>
    <mergeCell ref="C49:H49"/>
    <mergeCell ref="D97:E99"/>
    <mergeCell ref="F97:H99"/>
    <mergeCell ref="I97:K99"/>
    <mergeCell ref="L97:N99"/>
    <mergeCell ref="F30:L30"/>
    <mergeCell ref="F68:L68"/>
    <mergeCell ref="K38:P38"/>
    <mergeCell ref="K41:N41"/>
    <mergeCell ref="K42:N42"/>
    <mergeCell ref="K43:N43"/>
    <mergeCell ref="G92:H94"/>
    <mergeCell ref="I92:K94"/>
    <mergeCell ref="K36:P36"/>
    <mergeCell ref="K39:O3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138"/>
  <sheetViews>
    <sheetView showGridLines="0" showRowColHeaders="0" zoomScaleNormal="100" workbookViewId="0">
      <selection activeCell="K102" sqref="K102"/>
    </sheetView>
  </sheetViews>
  <sheetFormatPr baseColWidth="10" defaultRowHeight="15"/>
  <cols>
    <col min="1" max="1" width="9.140625" customWidth="1"/>
    <col min="2" max="2" width="4.42578125" style="5" customWidth="1"/>
    <col min="3" max="9" width="11.42578125" style="5"/>
    <col min="10" max="10" width="4.42578125" style="5" customWidth="1"/>
    <col min="11" max="15" width="11.42578125" style="5"/>
  </cols>
  <sheetData>
    <row r="9" spans="5:16">
      <c r="E9" s="243"/>
      <c r="F9" s="243"/>
      <c r="G9" s="243"/>
      <c r="H9" s="243"/>
      <c r="I9" s="243"/>
      <c r="J9" s="243"/>
      <c r="K9" s="243"/>
      <c r="L9" s="243"/>
      <c r="M9" s="243"/>
      <c r="P9" s="5"/>
    </row>
    <row r="10" spans="5:16">
      <c r="E10" s="243"/>
      <c r="F10" s="243"/>
      <c r="G10" s="243"/>
      <c r="H10" s="243"/>
      <c r="I10" s="243"/>
      <c r="J10" s="243"/>
      <c r="K10" s="243"/>
      <c r="L10" s="243"/>
      <c r="M10" s="243"/>
      <c r="P10" s="5"/>
    </row>
    <row r="11" spans="5:16">
      <c r="E11" s="149"/>
      <c r="F11" s="149"/>
      <c r="G11" s="149"/>
      <c r="H11" s="149"/>
      <c r="I11" s="149"/>
      <c r="J11" s="149"/>
      <c r="K11" s="149"/>
      <c r="L11" s="149"/>
      <c r="M11" s="149"/>
      <c r="P11" s="5"/>
    </row>
    <row r="12" spans="5:16">
      <c r="E12" s="56"/>
      <c r="F12" s="56"/>
      <c r="G12" s="56"/>
      <c r="H12" s="56"/>
      <c r="I12" s="56"/>
      <c r="J12" s="56"/>
      <c r="K12" s="56"/>
      <c r="L12" s="56"/>
      <c r="M12" s="56"/>
      <c r="P12" s="5"/>
    </row>
    <row r="13" spans="5:16">
      <c r="E13" s="56"/>
      <c r="F13" s="56"/>
      <c r="G13" s="56"/>
      <c r="H13" s="56"/>
      <c r="I13" s="56"/>
      <c r="J13" s="56"/>
      <c r="K13" s="56"/>
      <c r="L13" s="56"/>
      <c r="M13" s="56"/>
      <c r="P13" s="5"/>
    </row>
    <row r="14" spans="5:16">
      <c r="E14" s="56"/>
      <c r="F14" s="56"/>
      <c r="G14" s="56"/>
      <c r="H14" s="56"/>
      <c r="I14" s="56"/>
      <c r="J14" s="56"/>
      <c r="K14" s="56"/>
      <c r="L14" s="56"/>
      <c r="M14" s="56"/>
      <c r="P14" s="5"/>
    </row>
    <row r="15" spans="5:16" ht="9.75" customHeight="1">
      <c r="E15" s="56"/>
      <c r="F15" s="56"/>
      <c r="G15" s="56"/>
      <c r="H15" s="56"/>
      <c r="I15" s="56"/>
      <c r="J15" s="56"/>
      <c r="K15" s="56"/>
      <c r="L15" s="56"/>
      <c r="M15" s="56"/>
      <c r="P15" s="5"/>
    </row>
    <row r="24" spans="3:16">
      <c r="O24"/>
    </row>
    <row r="30" spans="3:16">
      <c r="C30" s="244" t="s">
        <v>164</v>
      </c>
      <c r="D30" s="244"/>
      <c r="E30" s="244"/>
      <c r="F30" s="244"/>
      <c r="G30" s="244"/>
      <c r="H30" s="244"/>
      <c r="K30" s="244" t="s">
        <v>16</v>
      </c>
      <c r="L30" s="244"/>
      <c r="M30" s="244"/>
      <c r="N30" s="244"/>
      <c r="O30" s="244"/>
      <c r="P30" s="244"/>
    </row>
    <row r="33" spans="3:16">
      <c r="C33" s="57"/>
      <c r="D33" s="57"/>
      <c r="E33" s="57"/>
      <c r="F33" s="57"/>
      <c r="G33" s="57"/>
      <c r="H33" s="57"/>
      <c r="K33" s="57"/>
      <c r="L33" s="57"/>
      <c r="M33" s="57"/>
      <c r="N33" s="57"/>
      <c r="O33" s="57"/>
      <c r="P33" s="57"/>
    </row>
    <row r="34" spans="3:16">
      <c r="C34" s="57"/>
      <c r="D34" s="57"/>
      <c r="E34" s="57"/>
      <c r="F34" s="57"/>
      <c r="G34" s="57"/>
      <c r="H34" s="57"/>
      <c r="K34" s="57"/>
      <c r="L34" s="57"/>
      <c r="M34" s="57"/>
      <c r="N34" s="57"/>
      <c r="O34" s="57"/>
      <c r="P34" s="57"/>
    </row>
    <row r="35" spans="3:16">
      <c r="C35" s="57"/>
      <c r="D35" s="57"/>
      <c r="E35" s="57"/>
      <c r="F35" s="57"/>
      <c r="G35" s="57"/>
      <c r="H35" s="57"/>
      <c r="K35" s="57"/>
      <c r="L35" s="57"/>
      <c r="M35" s="57"/>
      <c r="N35" s="57"/>
      <c r="O35" s="57"/>
      <c r="P35" s="57"/>
    </row>
    <row r="36" spans="3:16">
      <c r="C36" s="57"/>
      <c r="D36" s="57"/>
      <c r="E36" s="57"/>
      <c r="F36" s="57"/>
      <c r="G36" s="57"/>
      <c r="H36" s="57"/>
      <c r="K36" s="57"/>
      <c r="L36" s="57"/>
      <c r="M36" s="57"/>
      <c r="N36" s="57"/>
      <c r="O36" s="57"/>
      <c r="P36" s="57"/>
    </row>
    <row r="37" spans="3:16">
      <c r="C37" s="57"/>
      <c r="D37" s="57"/>
      <c r="E37" s="57"/>
      <c r="F37" s="57"/>
      <c r="G37" s="57"/>
      <c r="H37" s="57"/>
      <c r="K37" s="57"/>
      <c r="L37" s="57"/>
      <c r="M37" s="57"/>
      <c r="N37" s="57"/>
      <c r="O37" s="57"/>
      <c r="P37" s="57"/>
    </row>
    <row r="38" spans="3:16">
      <c r="C38" s="57"/>
      <c r="D38" s="57"/>
      <c r="E38" s="57"/>
      <c r="F38" s="57"/>
      <c r="G38" s="57"/>
      <c r="H38" s="57"/>
      <c r="K38" s="57"/>
      <c r="L38" s="57"/>
      <c r="M38" s="57"/>
      <c r="N38" s="57"/>
      <c r="O38" s="57"/>
      <c r="P38" s="57"/>
    </row>
    <row r="39" spans="3:16">
      <c r="C39" s="57"/>
      <c r="D39" s="57"/>
      <c r="E39" s="57"/>
      <c r="F39" s="57"/>
      <c r="G39" s="57"/>
      <c r="H39" s="57"/>
      <c r="K39" s="57"/>
      <c r="L39" s="57"/>
      <c r="M39" s="57"/>
      <c r="N39" s="57"/>
      <c r="O39" s="57"/>
      <c r="P39" s="57"/>
    </row>
    <row r="40" spans="3:16">
      <c r="C40" s="57"/>
      <c r="D40" s="57"/>
      <c r="E40" s="57"/>
      <c r="F40" s="57"/>
      <c r="G40" s="57"/>
      <c r="H40" s="57"/>
      <c r="K40" s="57"/>
      <c r="L40" s="57"/>
      <c r="M40" s="57"/>
      <c r="N40" s="57"/>
      <c r="O40" s="57"/>
      <c r="P40" s="57"/>
    </row>
    <row r="41" spans="3:16">
      <c r="C41" s="57"/>
      <c r="D41" s="57"/>
      <c r="E41" s="57"/>
      <c r="F41" s="57"/>
      <c r="G41" s="57"/>
      <c r="H41" s="57"/>
      <c r="K41" s="57"/>
      <c r="L41" s="57"/>
      <c r="M41" s="57"/>
      <c r="N41" s="57"/>
      <c r="O41" s="57"/>
      <c r="P41" s="57"/>
    </row>
    <row r="42" spans="3:16">
      <c r="C42" s="57"/>
      <c r="D42" s="57"/>
      <c r="E42" s="57"/>
      <c r="F42" s="57"/>
      <c r="G42" s="57"/>
      <c r="H42" s="57"/>
      <c r="K42" s="57"/>
      <c r="L42" s="57"/>
      <c r="M42" s="57"/>
      <c r="N42" s="57"/>
      <c r="O42" s="57"/>
      <c r="P42" s="57"/>
    </row>
    <row r="43" spans="3:16">
      <c r="C43" s="57"/>
      <c r="D43" s="57"/>
      <c r="E43" s="57"/>
      <c r="F43" s="57"/>
      <c r="G43" s="57"/>
      <c r="H43" s="57"/>
      <c r="K43" s="57"/>
      <c r="L43" s="57"/>
      <c r="M43" s="57"/>
      <c r="N43" s="57"/>
      <c r="O43" s="57"/>
      <c r="P43" s="57"/>
    </row>
    <row r="44" spans="3:16">
      <c r="C44" s="57"/>
      <c r="D44" s="57"/>
      <c r="E44" s="57"/>
      <c r="F44" s="57"/>
      <c r="G44" s="57"/>
      <c r="H44" s="57"/>
      <c r="K44" s="57"/>
      <c r="L44" s="57"/>
      <c r="M44" s="57"/>
      <c r="N44" s="57"/>
      <c r="O44" s="57"/>
      <c r="P44" s="57"/>
    </row>
    <row r="45" spans="3:16">
      <c r="C45" s="57"/>
      <c r="D45" s="57"/>
      <c r="E45" s="57"/>
      <c r="F45" s="57"/>
      <c r="G45" s="57"/>
      <c r="H45" s="57"/>
      <c r="K45" s="57"/>
      <c r="L45" s="57"/>
      <c r="M45" s="57"/>
      <c r="N45" s="57"/>
      <c r="O45" s="57"/>
      <c r="P45" s="57"/>
    </row>
    <row r="46" spans="3:16">
      <c r="C46" s="244" t="s">
        <v>173</v>
      </c>
      <c r="D46" s="244"/>
      <c r="E46" s="244"/>
      <c r="F46" s="244"/>
      <c r="G46" s="244"/>
      <c r="H46" s="244"/>
      <c r="K46" s="244" t="s">
        <v>17</v>
      </c>
      <c r="L46" s="244"/>
      <c r="M46" s="244"/>
      <c r="N46" s="244"/>
      <c r="O46" s="244"/>
      <c r="P46" s="244"/>
    </row>
    <row r="62" spans="3:16">
      <c r="C62" s="244" t="s">
        <v>17</v>
      </c>
      <c r="D62" s="244"/>
      <c r="E62" s="244"/>
      <c r="F62" s="244"/>
      <c r="G62" s="244"/>
      <c r="H62" s="244"/>
      <c r="K62" s="244" t="s">
        <v>150</v>
      </c>
      <c r="L62" s="244"/>
      <c r="M62" s="244"/>
      <c r="N62" s="244"/>
      <c r="O62" s="244"/>
      <c r="P62" s="244"/>
    </row>
    <row r="63" spans="3:16">
      <c r="C63" s="150"/>
      <c r="D63" s="150"/>
      <c r="E63" s="150"/>
      <c r="F63" s="150"/>
      <c r="G63" s="150"/>
      <c r="H63" s="150"/>
      <c r="K63" s="150"/>
      <c r="L63" s="150"/>
      <c r="M63" s="150"/>
      <c r="N63" s="150"/>
      <c r="O63" s="150"/>
      <c r="P63" s="150"/>
    </row>
    <row r="64" spans="3:16" ht="18.75" customHeight="1">
      <c r="C64" s="57"/>
      <c r="D64" s="57"/>
      <c r="E64" s="57"/>
      <c r="F64" s="57"/>
      <c r="G64" s="57"/>
      <c r="H64" s="57"/>
    </row>
    <row r="65" spans="3:8">
      <c r="C65" s="57"/>
      <c r="D65" s="57"/>
      <c r="E65" s="57"/>
      <c r="F65" s="57"/>
      <c r="G65" s="57"/>
      <c r="H65" s="57"/>
    </row>
    <row r="66" spans="3:8">
      <c r="C66" s="18"/>
      <c r="D66" s="18"/>
      <c r="E66" s="18"/>
      <c r="F66" s="18"/>
      <c r="G66" s="18"/>
      <c r="H66" s="18"/>
    </row>
    <row r="67" spans="3:8" ht="9.75" customHeight="1">
      <c r="C67" s="18"/>
      <c r="D67" s="18"/>
      <c r="E67" s="18"/>
      <c r="F67" s="18"/>
      <c r="G67" s="18"/>
      <c r="H67" s="18"/>
    </row>
    <row r="68" spans="3:8">
      <c r="C68" s="18"/>
      <c r="D68" s="18"/>
      <c r="E68" s="18"/>
      <c r="F68" s="18"/>
      <c r="G68" s="18"/>
      <c r="H68" s="18"/>
    </row>
    <row r="69" spans="3:8">
      <c r="C69" s="18"/>
      <c r="D69" s="18"/>
      <c r="E69" s="18"/>
      <c r="F69" s="18"/>
      <c r="G69" s="18"/>
      <c r="H69" s="18"/>
    </row>
    <row r="70" spans="3:8">
      <c r="C70" s="18"/>
      <c r="D70" s="18"/>
      <c r="E70" s="18"/>
      <c r="F70" s="18"/>
      <c r="G70" s="18"/>
      <c r="H70" s="18"/>
    </row>
    <row r="71" spans="3:8">
      <c r="C71" s="18"/>
      <c r="D71" s="18"/>
      <c r="E71" s="18"/>
      <c r="F71" s="18"/>
      <c r="G71" s="18"/>
      <c r="H71" s="18"/>
    </row>
    <row r="72" spans="3:8">
      <c r="C72" s="18"/>
      <c r="D72" s="18"/>
      <c r="E72" s="18"/>
      <c r="F72" s="18"/>
      <c r="G72" s="18"/>
      <c r="H72" s="18"/>
    </row>
    <row r="73" spans="3:8">
      <c r="C73" s="18"/>
      <c r="D73" s="18"/>
      <c r="E73" s="18"/>
      <c r="F73" s="18"/>
      <c r="G73" s="18"/>
      <c r="H73" s="18"/>
    </row>
    <row r="74" spans="3:8">
      <c r="C74" s="18"/>
      <c r="D74" s="18"/>
      <c r="E74" s="18"/>
      <c r="F74" s="18"/>
      <c r="G74" s="18"/>
      <c r="H74" s="18"/>
    </row>
    <row r="75" spans="3:8">
      <c r="C75" s="18"/>
      <c r="D75" s="18"/>
      <c r="E75" s="18"/>
      <c r="F75" s="18"/>
      <c r="G75" s="18"/>
      <c r="H75" s="18"/>
    </row>
    <row r="76" spans="3:8">
      <c r="C76" s="18"/>
      <c r="D76" s="18"/>
      <c r="E76" s="18"/>
      <c r="F76" s="18"/>
      <c r="G76" s="18"/>
      <c r="H76" s="18"/>
    </row>
    <row r="77" spans="3:8">
      <c r="C77" s="18"/>
      <c r="D77" s="18"/>
      <c r="E77" s="18"/>
      <c r="F77" s="18"/>
      <c r="G77" s="18"/>
      <c r="H77" s="18"/>
    </row>
    <row r="78" spans="3:8">
      <c r="C78" s="18"/>
      <c r="D78" s="18"/>
      <c r="E78" s="18"/>
      <c r="F78" s="18"/>
      <c r="G78" s="18"/>
      <c r="H78" s="18"/>
    </row>
    <row r="79" spans="3:8">
      <c r="C79" s="18"/>
      <c r="D79" s="18"/>
      <c r="E79" s="18"/>
      <c r="F79" s="18"/>
      <c r="G79" s="18"/>
      <c r="H79" s="18"/>
    </row>
    <row r="80" spans="3:8">
      <c r="C80" s="18"/>
      <c r="D80" s="18"/>
      <c r="E80" s="18"/>
      <c r="F80" s="18"/>
      <c r="G80" s="18"/>
      <c r="H80" s="18"/>
    </row>
    <row r="81" spans="3:16">
      <c r="C81" s="18"/>
      <c r="D81" s="18"/>
      <c r="E81" s="18"/>
      <c r="F81" s="18"/>
      <c r="G81" s="18"/>
      <c r="H81" s="18"/>
    </row>
    <row r="82" spans="3:16">
      <c r="C82" s="244" t="s">
        <v>16</v>
      </c>
      <c r="D82" s="244"/>
      <c r="E82" s="244"/>
      <c r="F82" s="244"/>
      <c r="G82" s="244"/>
      <c r="H82" s="244"/>
      <c r="K82" s="244" t="s">
        <v>173</v>
      </c>
      <c r="L82" s="244"/>
      <c r="M82" s="244"/>
      <c r="N82" s="244"/>
      <c r="O82" s="244"/>
      <c r="P82" s="244"/>
    </row>
    <row r="83" spans="3:16">
      <c r="C83" s="18"/>
      <c r="D83" s="18"/>
      <c r="E83" s="18"/>
      <c r="F83" s="18"/>
      <c r="G83" s="18"/>
      <c r="H83" s="18"/>
    </row>
    <row r="84" spans="3:16">
      <c r="C84" s="18"/>
      <c r="D84" s="18"/>
      <c r="E84" s="18"/>
      <c r="F84" s="18"/>
      <c r="G84" s="18"/>
      <c r="H84" s="18"/>
    </row>
    <row r="85" spans="3:16">
      <c r="C85" s="18"/>
      <c r="D85" s="18"/>
      <c r="E85" s="18"/>
      <c r="F85" s="18"/>
      <c r="G85" s="18"/>
      <c r="H85" s="18"/>
    </row>
    <row r="86" spans="3:16">
      <c r="C86" s="18"/>
      <c r="D86" s="18"/>
      <c r="E86" s="18"/>
      <c r="F86" s="18"/>
      <c r="G86" s="18"/>
      <c r="H86" s="18"/>
    </row>
    <row r="87" spans="3:16">
      <c r="C87" s="18"/>
      <c r="D87" s="18"/>
      <c r="E87" s="18"/>
      <c r="F87" s="18"/>
      <c r="G87" s="18"/>
      <c r="H87" s="18"/>
    </row>
    <row r="88" spans="3:16">
      <c r="C88" s="18"/>
      <c r="D88" s="18"/>
      <c r="E88" s="18"/>
      <c r="F88" s="18"/>
      <c r="G88" s="18"/>
      <c r="H88" s="18"/>
    </row>
    <row r="89" spans="3:16">
      <c r="C89" s="18"/>
      <c r="D89" s="18"/>
      <c r="E89" s="18"/>
      <c r="F89" s="18"/>
      <c r="G89" s="18"/>
      <c r="H89" s="18"/>
    </row>
    <row r="90" spans="3:16">
      <c r="C90" s="18"/>
      <c r="D90" s="18"/>
      <c r="E90" s="18"/>
      <c r="F90" s="18"/>
      <c r="G90" s="18"/>
      <c r="H90" s="18"/>
    </row>
    <row r="91" spans="3:16">
      <c r="C91" s="18"/>
      <c r="D91" s="18"/>
      <c r="E91" s="18"/>
      <c r="F91" s="18"/>
      <c r="G91" s="18"/>
      <c r="H91" s="18"/>
    </row>
    <row r="92" spans="3:16">
      <c r="C92" s="18"/>
      <c r="D92" s="18"/>
      <c r="E92" s="18"/>
      <c r="F92" s="18"/>
      <c r="G92" s="18"/>
      <c r="H92" s="18"/>
    </row>
    <row r="93" spans="3:16">
      <c r="C93" s="18"/>
      <c r="D93" s="18"/>
      <c r="E93" s="18"/>
      <c r="F93" s="18"/>
      <c r="G93" s="18"/>
      <c r="H93" s="18"/>
    </row>
    <row r="94" spans="3:16">
      <c r="C94" s="18"/>
      <c r="D94" s="18"/>
      <c r="E94" s="18"/>
      <c r="F94" s="18"/>
      <c r="G94" s="18"/>
      <c r="H94" s="18"/>
    </row>
    <row r="95" spans="3:16">
      <c r="C95" s="18"/>
      <c r="D95" s="18"/>
      <c r="E95" s="18"/>
      <c r="F95" s="18"/>
      <c r="G95" s="18"/>
      <c r="H95" s="18"/>
    </row>
    <row r="96" spans="3:16">
      <c r="C96" s="18"/>
      <c r="D96" s="18"/>
      <c r="E96" s="18"/>
      <c r="F96" s="18"/>
      <c r="G96" s="18"/>
      <c r="H96" s="18"/>
    </row>
    <row r="97" spans="3:16">
      <c r="C97" s="18"/>
      <c r="D97" s="18"/>
      <c r="E97" s="18"/>
      <c r="F97" s="18"/>
      <c r="G97" s="18"/>
      <c r="H97" s="18"/>
    </row>
    <row r="98" spans="3:16">
      <c r="C98" s="244" t="s">
        <v>17</v>
      </c>
      <c r="D98" s="244"/>
      <c r="E98" s="244"/>
      <c r="F98" s="244"/>
      <c r="G98" s="244"/>
      <c r="H98" s="244"/>
      <c r="K98" s="244" t="s">
        <v>17</v>
      </c>
      <c r="L98" s="244"/>
      <c r="M98" s="244"/>
      <c r="N98" s="244"/>
      <c r="O98" s="244"/>
      <c r="P98" s="244"/>
    </row>
    <row r="99" spans="3:16">
      <c r="C99" s="150"/>
      <c r="D99" s="150"/>
      <c r="E99" s="150"/>
      <c r="F99" s="150"/>
      <c r="G99" s="150"/>
      <c r="H99" s="150"/>
      <c r="K99" s="150"/>
      <c r="L99" s="150"/>
      <c r="M99" s="150"/>
      <c r="N99" s="150"/>
      <c r="O99" s="150"/>
      <c r="P99" s="150"/>
    </row>
    <row r="100" spans="3:16">
      <c r="C100" s="150"/>
      <c r="D100" s="150"/>
      <c r="E100" s="150"/>
      <c r="F100" s="150"/>
      <c r="G100" s="150"/>
      <c r="H100" s="150"/>
      <c r="K100" s="150"/>
      <c r="L100" s="150"/>
      <c r="M100" s="150"/>
      <c r="N100" s="150"/>
      <c r="O100" s="150"/>
      <c r="P100" s="150"/>
    </row>
    <row r="101" spans="3:16">
      <c r="C101" s="150"/>
      <c r="D101" s="150"/>
      <c r="E101" s="150"/>
      <c r="F101" s="150"/>
      <c r="G101" s="150"/>
      <c r="H101" s="150"/>
      <c r="K101" s="150"/>
      <c r="L101" s="150"/>
      <c r="M101" s="150"/>
      <c r="N101" s="150"/>
      <c r="O101" s="150"/>
      <c r="P101" s="150"/>
    </row>
    <row r="102" spans="3:16">
      <c r="C102" s="150"/>
      <c r="D102" s="150"/>
      <c r="E102" s="150"/>
      <c r="F102" s="150"/>
      <c r="G102" s="150"/>
      <c r="H102" s="150"/>
      <c r="K102" s="150"/>
      <c r="L102" s="150"/>
      <c r="M102" s="150"/>
      <c r="N102" s="150"/>
      <c r="O102" s="150"/>
      <c r="P102" s="150"/>
    </row>
    <row r="103" spans="3:16">
      <c r="C103" s="150"/>
      <c r="D103" s="150"/>
      <c r="E103" s="150"/>
      <c r="F103" s="150"/>
      <c r="G103" s="150"/>
      <c r="H103" s="150"/>
      <c r="K103" s="150"/>
      <c r="L103" s="150"/>
      <c r="M103" s="150"/>
      <c r="N103" s="150"/>
      <c r="O103" s="150"/>
      <c r="P103" s="150"/>
    </row>
    <row r="104" spans="3:16">
      <c r="C104" s="150"/>
      <c r="D104" s="150"/>
      <c r="E104" s="150"/>
      <c r="F104" s="150"/>
      <c r="G104" s="150"/>
      <c r="H104" s="150"/>
      <c r="K104" s="150"/>
      <c r="L104" s="150"/>
      <c r="M104" s="150"/>
      <c r="N104" s="150"/>
      <c r="O104" s="150"/>
      <c r="P104" s="150"/>
    </row>
    <row r="105" spans="3:16">
      <c r="C105" s="150"/>
      <c r="D105" s="150"/>
      <c r="E105" s="150"/>
      <c r="F105" s="150"/>
      <c r="G105" s="150"/>
      <c r="H105" s="150"/>
      <c r="K105" s="150"/>
      <c r="L105" s="150"/>
      <c r="M105" s="150"/>
      <c r="N105" s="150"/>
      <c r="O105" s="150"/>
      <c r="P105" s="150"/>
    </row>
    <row r="106" spans="3:16">
      <c r="C106" s="150"/>
      <c r="D106" s="150"/>
      <c r="E106" s="150"/>
      <c r="F106" s="150"/>
      <c r="G106" s="150"/>
      <c r="H106" s="150"/>
      <c r="K106" s="150"/>
      <c r="L106" s="150"/>
      <c r="M106" s="150"/>
      <c r="N106" s="150"/>
      <c r="O106" s="150"/>
      <c r="P106" s="150"/>
    </row>
    <row r="107" spans="3:16">
      <c r="C107" s="150"/>
      <c r="D107" s="150"/>
      <c r="E107" s="150"/>
      <c r="F107" s="150"/>
      <c r="G107" s="150"/>
      <c r="H107" s="150"/>
      <c r="K107" s="150"/>
      <c r="L107" s="150"/>
      <c r="M107" s="150"/>
      <c r="N107" s="150"/>
      <c r="O107" s="150"/>
      <c r="P107" s="150"/>
    </row>
    <row r="108" spans="3:16">
      <c r="C108" s="150"/>
      <c r="D108" s="150"/>
      <c r="E108" s="150"/>
      <c r="F108" s="150"/>
      <c r="G108" s="150"/>
      <c r="H108" s="150"/>
      <c r="K108" s="150"/>
      <c r="L108" s="150"/>
      <c r="M108" s="150"/>
      <c r="N108" s="150"/>
      <c r="O108" s="150"/>
      <c r="P108" s="150"/>
    </row>
    <row r="109" spans="3:16">
      <c r="C109" s="150"/>
      <c r="D109" s="150"/>
      <c r="E109" s="150"/>
      <c r="F109" s="150"/>
      <c r="G109" s="150"/>
      <c r="H109" s="150"/>
      <c r="K109" s="150"/>
      <c r="L109" s="150"/>
      <c r="M109" s="150"/>
      <c r="N109" s="150"/>
      <c r="O109" s="150"/>
      <c r="P109" s="150"/>
    </row>
    <row r="110" spans="3:16">
      <c r="C110" s="150"/>
      <c r="D110" s="150"/>
      <c r="E110" s="150"/>
      <c r="F110" s="150"/>
      <c r="G110" s="150"/>
      <c r="H110" s="150"/>
      <c r="K110" s="150"/>
      <c r="L110" s="150"/>
      <c r="M110" s="150"/>
      <c r="N110" s="150"/>
      <c r="O110" s="150"/>
      <c r="P110" s="150"/>
    </row>
    <row r="111" spans="3:16">
      <c r="C111" s="150"/>
      <c r="D111" s="150"/>
      <c r="E111" s="150"/>
      <c r="F111" s="150"/>
      <c r="G111" s="150"/>
      <c r="H111" s="150"/>
      <c r="K111" s="150"/>
      <c r="L111" s="150"/>
      <c r="M111" s="150"/>
      <c r="N111" s="150"/>
      <c r="O111" s="150"/>
      <c r="P111" s="150"/>
    </row>
    <row r="112" spans="3:16">
      <c r="C112" s="150"/>
      <c r="D112" s="150"/>
      <c r="E112" s="150"/>
      <c r="F112" s="150"/>
      <c r="G112" s="150"/>
      <c r="H112" s="150"/>
      <c r="K112" s="150"/>
      <c r="L112" s="150"/>
      <c r="M112" s="150"/>
      <c r="N112" s="150"/>
      <c r="O112" s="150"/>
      <c r="P112" s="150"/>
    </row>
    <row r="113" spans="3:16">
      <c r="C113" s="150"/>
      <c r="D113" s="150"/>
      <c r="E113" s="150"/>
      <c r="F113" s="150"/>
      <c r="G113" s="150"/>
      <c r="H113" s="150"/>
      <c r="K113" s="150"/>
      <c r="L113" s="150"/>
      <c r="M113" s="150"/>
      <c r="N113" s="150"/>
      <c r="O113" s="150"/>
      <c r="P113" s="150"/>
    </row>
    <row r="114" spans="3:16">
      <c r="C114" s="244" t="s">
        <v>150</v>
      </c>
      <c r="D114" s="244"/>
      <c r="E114" s="244"/>
      <c r="F114" s="244"/>
      <c r="G114" s="244"/>
      <c r="H114" s="244"/>
      <c r="K114" s="150"/>
      <c r="L114" s="150"/>
      <c r="M114" s="150"/>
      <c r="N114" s="150"/>
      <c r="O114" s="150"/>
      <c r="P114" s="150"/>
    </row>
    <row r="115" spans="3:16">
      <c r="C115" s="172"/>
      <c r="D115" s="172"/>
      <c r="E115" s="172"/>
      <c r="F115" s="172"/>
      <c r="G115" s="172"/>
      <c r="H115" s="172"/>
      <c r="K115" s="172"/>
      <c r="L115" s="172"/>
      <c r="M115" s="172"/>
      <c r="N115" s="172"/>
      <c r="O115" s="172"/>
      <c r="P115" s="172"/>
    </row>
    <row r="116" spans="3:16">
      <c r="C116" s="172"/>
      <c r="D116" s="172"/>
      <c r="E116" s="172"/>
      <c r="F116" s="172"/>
      <c r="G116" s="172"/>
      <c r="H116" s="172"/>
      <c r="K116" s="172"/>
      <c r="L116" s="172"/>
      <c r="M116" s="172"/>
      <c r="N116" s="172"/>
      <c r="O116" s="172"/>
      <c r="P116" s="172"/>
    </row>
    <row r="117" spans="3:16">
      <c r="C117" s="172"/>
      <c r="D117" s="172"/>
      <c r="E117" s="172"/>
      <c r="F117" s="172"/>
      <c r="G117" s="172"/>
      <c r="H117" s="172"/>
      <c r="K117" s="172"/>
      <c r="L117" s="172"/>
      <c r="M117" s="172"/>
      <c r="N117" s="172"/>
      <c r="O117" s="172"/>
      <c r="P117" s="172"/>
    </row>
    <row r="118" spans="3:16">
      <c r="C118" s="172"/>
      <c r="D118" s="172"/>
      <c r="E118" s="172"/>
      <c r="F118" s="172"/>
      <c r="G118" s="172"/>
      <c r="H118" s="172"/>
      <c r="K118" s="172"/>
      <c r="L118" s="172"/>
      <c r="M118" s="172"/>
      <c r="N118" s="172"/>
      <c r="O118" s="172"/>
      <c r="P118" s="172"/>
    </row>
    <row r="119" spans="3:16">
      <c r="C119" s="172"/>
      <c r="D119" s="172"/>
      <c r="E119" s="172"/>
      <c r="F119" s="172"/>
      <c r="G119" s="172"/>
      <c r="H119" s="172"/>
      <c r="K119" s="172"/>
      <c r="L119" s="172"/>
      <c r="M119" s="172"/>
      <c r="N119" s="172"/>
      <c r="O119" s="172"/>
      <c r="P119" s="172"/>
    </row>
    <row r="120" spans="3:16">
      <c r="C120" s="172"/>
      <c r="D120" s="172"/>
      <c r="E120" s="172"/>
      <c r="F120" s="172"/>
      <c r="G120" s="172"/>
      <c r="H120" s="172"/>
      <c r="K120" s="172"/>
      <c r="L120" s="172"/>
      <c r="M120" s="172"/>
      <c r="N120" s="172"/>
      <c r="O120" s="172"/>
      <c r="P120" s="172"/>
    </row>
    <row r="121" spans="3:16">
      <c r="C121" s="172"/>
      <c r="D121" s="172"/>
      <c r="E121" s="172"/>
      <c r="F121" s="172"/>
      <c r="G121" s="172"/>
      <c r="H121" s="172"/>
      <c r="K121" s="172"/>
      <c r="L121" s="172"/>
      <c r="M121" s="172"/>
      <c r="N121" s="172"/>
      <c r="O121" s="172"/>
      <c r="P121" s="172"/>
    </row>
    <row r="122" spans="3:16">
      <c r="C122" s="172"/>
      <c r="D122" s="172"/>
      <c r="E122" s="172"/>
      <c r="F122" s="172"/>
      <c r="G122" s="172"/>
      <c r="H122" s="172"/>
      <c r="K122" s="172"/>
      <c r="L122" s="172"/>
      <c r="M122" s="172"/>
      <c r="N122" s="172"/>
      <c r="O122" s="172"/>
      <c r="P122" s="172"/>
    </row>
    <row r="123" spans="3:16">
      <c r="C123" s="172"/>
      <c r="D123" s="172"/>
      <c r="E123" s="172"/>
      <c r="F123" s="172"/>
      <c r="G123" s="172"/>
      <c r="H123" s="172"/>
      <c r="K123" s="172"/>
      <c r="L123" s="172"/>
      <c r="M123" s="172"/>
      <c r="N123" s="172"/>
      <c r="O123" s="172"/>
      <c r="P123" s="172"/>
    </row>
    <row r="124" spans="3:16">
      <c r="C124" s="172"/>
      <c r="D124" s="172"/>
      <c r="E124" s="172"/>
      <c r="F124" s="172"/>
      <c r="G124" s="172"/>
      <c r="H124" s="172"/>
      <c r="K124" s="172"/>
      <c r="L124" s="172"/>
      <c r="M124" s="172"/>
      <c r="N124" s="172"/>
      <c r="O124" s="172"/>
      <c r="P124" s="172"/>
    </row>
    <row r="125" spans="3:16">
      <c r="C125" s="172"/>
      <c r="D125" s="172"/>
      <c r="E125" s="172"/>
      <c r="F125" s="172"/>
      <c r="G125" s="172"/>
      <c r="H125" s="172"/>
      <c r="K125" s="172"/>
      <c r="L125" s="172"/>
      <c r="M125" s="172"/>
      <c r="N125" s="172"/>
      <c r="O125" s="172"/>
      <c r="P125" s="172"/>
    </row>
    <row r="126" spans="3:16">
      <c r="C126" s="172"/>
      <c r="D126" s="172"/>
      <c r="E126" s="172"/>
      <c r="F126" s="172"/>
      <c r="G126" s="172"/>
      <c r="H126" s="172"/>
      <c r="K126" s="172"/>
      <c r="L126" s="172"/>
      <c r="M126" s="172"/>
      <c r="N126" s="172"/>
      <c r="O126" s="172"/>
      <c r="P126" s="172"/>
    </row>
    <row r="127" spans="3:16">
      <c r="C127" s="172"/>
      <c r="D127" s="172"/>
      <c r="E127" s="172"/>
      <c r="F127" s="172"/>
      <c r="G127" s="172"/>
      <c r="H127" s="172"/>
      <c r="K127" s="172"/>
      <c r="L127" s="172"/>
      <c r="M127" s="172"/>
      <c r="N127" s="172"/>
      <c r="O127" s="172"/>
      <c r="P127" s="172"/>
    </row>
    <row r="128" spans="3:16">
      <c r="C128" s="172"/>
      <c r="D128" s="172"/>
      <c r="E128" s="172"/>
      <c r="F128" s="172"/>
      <c r="G128" s="172"/>
      <c r="H128" s="172"/>
      <c r="K128" s="172"/>
      <c r="L128" s="172"/>
      <c r="M128" s="172"/>
      <c r="N128" s="172"/>
      <c r="O128" s="172"/>
      <c r="P128" s="172"/>
    </row>
    <row r="129" spans="3:16">
      <c r="C129" s="172"/>
      <c r="D129" s="172"/>
      <c r="E129" s="172"/>
      <c r="F129" s="172"/>
      <c r="G129" s="172"/>
      <c r="H129" s="172"/>
      <c r="K129" s="172"/>
      <c r="L129" s="172"/>
      <c r="M129" s="172"/>
      <c r="N129" s="172"/>
      <c r="O129" s="172"/>
      <c r="P129" s="172"/>
    </row>
    <row r="130" spans="3:16">
      <c r="C130" s="172"/>
      <c r="D130" s="172"/>
      <c r="E130" s="172"/>
      <c r="F130" s="172"/>
      <c r="G130" s="172"/>
      <c r="H130" s="172"/>
      <c r="K130" s="172"/>
      <c r="L130" s="172"/>
      <c r="M130" s="172"/>
      <c r="N130" s="172"/>
      <c r="O130" s="172"/>
      <c r="P130" s="172"/>
    </row>
    <row r="131" spans="3:16">
      <c r="C131" s="172"/>
      <c r="D131" s="172"/>
      <c r="E131" s="172"/>
      <c r="F131" s="172"/>
      <c r="G131" s="172"/>
      <c r="H131" s="172"/>
      <c r="K131" s="172"/>
      <c r="L131" s="172"/>
      <c r="M131" s="172"/>
      <c r="N131" s="172"/>
      <c r="O131" s="172"/>
      <c r="P131" s="172"/>
    </row>
    <row r="132" spans="3:16">
      <c r="C132" s="172"/>
      <c r="D132" s="172"/>
      <c r="E132" s="172"/>
      <c r="F132" s="172"/>
      <c r="G132" s="172"/>
      <c r="H132" s="172"/>
      <c r="K132" s="172"/>
      <c r="L132" s="172"/>
      <c r="M132" s="172"/>
      <c r="N132" s="172"/>
      <c r="O132" s="172"/>
      <c r="P132" s="172"/>
    </row>
    <row r="133" spans="3:16">
      <c r="C133" s="172"/>
      <c r="D133" s="172"/>
      <c r="E133" s="172"/>
      <c r="F133" s="172"/>
      <c r="G133" s="172"/>
      <c r="H133" s="172"/>
      <c r="K133" s="172"/>
      <c r="L133" s="172"/>
      <c r="M133" s="172"/>
      <c r="N133" s="172"/>
      <c r="O133" s="172"/>
      <c r="P133" s="172"/>
    </row>
    <row r="134" spans="3:16">
      <c r="C134" s="244" t="s">
        <v>200</v>
      </c>
      <c r="D134" s="244"/>
      <c r="E134" s="244"/>
      <c r="F134" s="244"/>
      <c r="G134" s="244"/>
      <c r="H134" s="244"/>
      <c r="K134" s="150"/>
      <c r="L134" s="150"/>
      <c r="M134" s="150"/>
      <c r="N134" s="150"/>
      <c r="O134" s="150"/>
      <c r="P134" s="150"/>
    </row>
    <row r="135" spans="3:16">
      <c r="C135" s="172"/>
      <c r="D135" s="172"/>
      <c r="E135" s="172"/>
      <c r="F135" s="172"/>
      <c r="G135" s="172"/>
      <c r="H135" s="172"/>
      <c r="K135" s="172"/>
      <c r="L135" s="172"/>
      <c r="M135" s="172"/>
      <c r="N135" s="172"/>
      <c r="O135" s="172"/>
      <c r="P135" s="172"/>
    </row>
    <row r="136" spans="3:16">
      <c r="C136" s="172"/>
      <c r="D136" s="172"/>
      <c r="E136" s="172"/>
      <c r="F136" s="172"/>
      <c r="G136" s="172"/>
      <c r="H136" s="172"/>
      <c r="K136" s="172"/>
      <c r="L136" s="172"/>
      <c r="M136" s="172"/>
      <c r="N136" s="172"/>
      <c r="O136" s="172"/>
      <c r="P136" s="172"/>
    </row>
    <row r="137" spans="3:16">
      <c r="C137" s="18"/>
      <c r="D137" s="18"/>
      <c r="E137" s="18"/>
      <c r="F137" s="18"/>
      <c r="G137" s="18"/>
      <c r="H137" s="18"/>
    </row>
    <row r="138" spans="3:16">
      <c r="P138" s="4" t="str">
        <f>Índice!N28</f>
        <v>Fecha de actualización: 20/09/2017</v>
      </c>
    </row>
  </sheetData>
  <mergeCells count="13">
    <mergeCell ref="C134:H134"/>
    <mergeCell ref="E9:M10"/>
    <mergeCell ref="K30:P30"/>
    <mergeCell ref="K46:P46"/>
    <mergeCell ref="C62:H62"/>
    <mergeCell ref="K62:P62"/>
    <mergeCell ref="C114:H114"/>
    <mergeCell ref="C30:H30"/>
    <mergeCell ref="C46:H46"/>
    <mergeCell ref="K82:P82"/>
    <mergeCell ref="K98:P98"/>
    <mergeCell ref="C98:H98"/>
    <mergeCell ref="C82:H8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23"/>
  <sheetViews>
    <sheetView showGridLines="0" showRowColHeaders="0" zoomScaleNormal="100" workbookViewId="0">
      <selection activeCell="H6" sqref="H6"/>
    </sheetView>
  </sheetViews>
  <sheetFormatPr baseColWidth="10" defaultRowHeight="15"/>
  <cols>
    <col min="1" max="1" width="9.140625" customWidth="1"/>
    <col min="2" max="2" width="4.42578125" style="5" customWidth="1"/>
    <col min="3" max="6" width="11.42578125" style="5"/>
    <col min="7" max="12" width="12.5703125" style="5" customWidth="1"/>
    <col min="13" max="13" width="8.85546875" style="5" customWidth="1"/>
    <col min="14" max="14" width="5" style="5" customWidth="1"/>
    <col min="15" max="15" width="11.42578125" style="5"/>
  </cols>
  <sheetData>
    <row r="9" spans="3:16" s="5" customFormat="1">
      <c r="E9" s="243"/>
      <c r="F9" s="243"/>
      <c r="G9" s="243"/>
      <c r="H9" s="243"/>
      <c r="I9" s="243"/>
      <c r="J9" s="243"/>
      <c r="K9" s="243"/>
      <c r="L9" s="243"/>
      <c r="M9" s="243"/>
      <c r="P9"/>
    </row>
    <row r="10" spans="3:16">
      <c r="E10" s="243"/>
      <c r="F10" s="243"/>
      <c r="G10" s="243"/>
      <c r="H10" s="243"/>
      <c r="I10" s="243"/>
      <c r="J10" s="243"/>
      <c r="K10" s="243"/>
      <c r="L10" s="243"/>
      <c r="M10" s="243"/>
    </row>
    <row r="11" spans="3:16" ht="9.75" customHeight="1">
      <c r="C11" s="23"/>
      <c r="D11" s="23"/>
    </row>
    <row r="12" spans="3:16" ht="9.75" customHeight="1">
      <c r="C12" s="23"/>
      <c r="D12" s="23"/>
      <c r="M12" s="22"/>
    </row>
    <row r="13" spans="3:16">
      <c r="C13" s="23"/>
      <c r="D13" s="23"/>
      <c r="G13" s="267" t="s">
        <v>34</v>
      </c>
      <c r="H13" s="267"/>
      <c r="I13" s="267"/>
      <c r="J13" s="267" t="s">
        <v>38</v>
      </c>
      <c r="K13" s="267"/>
      <c r="L13" s="267"/>
    </row>
    <row r="14" spans="3:16" ht="15" customHeight="1">
      <c r="C14" s="23"/>
      <c r="E14" s="248" t="s">
        <v>35</v>
      </c>
      <c r="F14" s="249"/>
      <c r="G14" s="250" t="s">
        <v>36</v>
      </c>
      <c r="H14" s="250"/>
      <c r="I14" s="250"/>
      <c r="J14" s="251" t="s">
        <v>37</v>
      </c>
      <c r="K14" s="251"/>
      <c r="L14" s="251"/>
    </row>
    <row r="15" spans="3:16">
      <c r="C15" s="23"/>
      <c r="E15" s="248"/>
      <c r="F15" s="249"/>
      <c r="G15" s="250"/>
      <c r="H15" s="250"/>
      <c r="I15" s="250"/>
      <c r="J15" s="251"/>
      <c r="K15" s="251"/>
      <c r="L15" s="251"/>
    </row>
    <row r="16" spans="3:16">
      <c r="C16" s="23"/>
      <c r="E16" s="248"/>
      <c r="F16" s="249"/>
      <c r="G16" s="250"/>
      <c r="H16" s="250"/>
      <c r="I16" s="250"/>
      <c r="J16" s="251"/>
      <c r="K16" s="251"/>
      <c r="L16" s="251"/>
    </row>
    <row r="17" spans="3:16">
      <c r="C17" s="23"/>
      <c r="D17" s="23"/>
      <c r="E17" s="22"/>
      <c r="F17" s="22"/>
      <c r="G17" s="22"/>
      <c r="H17" s="22"/>
      <c r="I17" s="22"/>
      <c r="J17" s="22"/>
      <c r="K17" s="22"/>
    </row>
    <row r="18" spans="3:16">
      <c r="C18" s="23"/>
      <c r="D18" s="23"/>
      <c r="E18" s="22"/>
    </row>
    <row r="19" spans="3:16">
      <c r="C19" s="23"/>
      <c r="D19" s="23"/>
      <c r="E19" s="23"/>
      <c r="F19" s="23"/>
      <c r="G19" s="23"/>
      <c r="H19" s="23"/>
    </row>
    <row r="20" spans="3:16">
      <c r="C20" s="23"/>
      <c r="D20" s="23"/>
      <c r="E20" s="23"/>
      <c r="F20" s="23"/>
      <c r="G20" s="23"/>
      <c r="H20" s="23"/>
    </row>
    <row r="22" spans="3:16">
      <c r="C22" s="23"/>
      <c r="D22" s="23"/>
      <c r="E22" s="23"/>
      <c r="F22" s="23"/>
      <c r="G22" s="23"/>
      <c r="H22" s="23"/>
    </row>
    <row r="23" spans="3:16">
      <c r="P23" s="4" t="str">
        <f>Índice!N28</f>
        <v>Fecha de actualización: 20/09/2017</v>
      </c>
    </row>
  </sheetData>
  <mergeCells count="6">
    <mergeCell ref="E9:M10"/>
    <mergeCell ref="E14:F16"/>
    <mergeCell ref="G14:I16"/>
    <mergeCell ref="J14:L16"/>
    <mergeCell ref="G13:I13"/>
    <mergeCell ref="J13:L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239"/>
  <sheetViews>
    <sheetView zoomScale="106" zoomScaleNormal="106" workbookViewId="0">
      <pane ySplit="9" topLeftCell="A130" activePane="bottomLeft" state="frozen"/>
      <selection pane="bottomLeft" activeCell="I136" sqref="I136:J136"/>
    </sheetView>
  </sheetViews>
  <sheetFormatPr baseColWidth="10" defaultRowHeight="15"/>
  <cols>
    <col min="1" max="1" width="7.85546875" customWidth="1"/>
    <col min="2" max="2" width="24.5703125" customWidth="1"/>
    <col min="3" max="10" width="10.140625" customWidth="1"/>
    <col min="11" max="11" width="19.42578125" customWidth="1"/>
    <col min="12" max="12" width="12" customWidth="1"/>
    <col min="13" max="13" width="19.7109375" customWidth="1"/>
  </cols>
  <sheetData>
    <row r="4" spans="2:16">
      <c r="P4" s="4"/>
    </row>
    <row r="5" spans="2:16" ht="11.25" customHeight="1">
      <c r="P5" s="4"/>
    </row>
    <row r="6" spans="2:16" ht="11.25" customHeight="1">
      <c r="P6" s="4"/>
    </row>
    <row r="7" spans="2:16" ht="18.75" customHeight="1">
      <c r="B7" s="276" t="s">
        <v>81</v>
      </c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P7" s="4"/>
    </row>
    <row r="8" spans="2:16">
      <c r="P8" s="4"/>
    </row>
    <row r="9" spans="2:16">
      <c r="B9" s="62" t="s">
        <v>78</v>
      </c>
      <c r="C9" s="284" t="s">
        <v>75</v>
      </c>
      <c r="D9" s="285"/>
      <c r="E9" s="284" t="s">
        <v>76</v>
      </c>
      <c r="F9" s="285"/>
      <c r="G9" s="284" t="s">
        <v>147</v>
      </c>
      <c r="H9" s="285"/>
      <c r="I9" s="284" t="s">
        <v>77</v>
      </c>
      <c r="J9" s="285"/>
      <c r="K9" s="61" t="s">
        <v>79</v>
      </c>
      <c r="L9" s="6"/>
      <c r="M9" s="6"/>
    </row>
    <row r="10" spans="2:16">
      <c r="B10" s="70">
        <v>31109</v>
      </c>
      <c r="C10" s="272">
        <v>0.31664856582799111</v>
      </c>
      <c r="D10" s="273"/>
      <c r="E10" s="272">
        <v>0.11276864778928594</v>
      </c>
      <c r="F10" s="273"/>
      <c r="G10" s="272">
        <v>0.36014671840475537</v>
      </c>
      <c r="H10" s="273"/>
      <c r="I10" s="272">
        <v>0.1751424609953999</v>
      </c>
      <c r="J10" s="273"/>
      <c r="K10" s="64"/>
      <c r="L10" s="6"/>
      <c r="M10" s="6"/>
    </row>
    <row r="11" spans="2:16">
      <c r="B11" s="72">
        <v>31201</v>
      </c>
      <c r="C11" s="274">
        <v>0.32052156444057761</v>
      </c>
      <c r="D11" s="275"/>
      <c r="E11" s="274">
        <v>0.11235271893970458</v>
      </c>
      <c r="F11" s="275"/>
      <c r="G11" s="274">
        <v>0.35571360997744567</v>
      </c>
      <c r="H11" s="275"/>
      <c r="I11" s="274">
        <v>0.17299163646250612</v>
      </c>
      <c r="J11" s="275"/>
      <c r="K11" s="66"/>
      <c r="L11" s="6"/>
      <c r="M11" s="6"/>
    </row>
    <row r="12" spans="2:16">
      <c r="B12" s="71">
        <v>31293</v>
      </c>
      <c r="C12" s="268">
        <v>0.32165126429636681</v>
      </c>
      <c r="D12" s="269"/>
      <c r="E12" s="268">
        <v>0.11062706935682351</v>
      </c>
      <c r="F12" s="269"/>
      <c r="G12" s="268">
        <v>0.3472246423299325</v>
      </c>
      <c r="H12" s="269"/>
      <c r="I12" s="268">
        <v>0.16862207072614807</v>
      </c>
      <c r="J12" s="269"/>
      <c r="K12" s="68"/>
      <c r="L12" s="6"/>
      <c r="M12" s="6"/>
    </row>
    <row r="13" spans="2:16">
      <c r="B13" s="73">
        <v>31384</v>
      </c>
      <c r="C13" s="270">
        <v>0.32262529683736157</v>
      </c>
      <c r="D13" s="271"/>
      <c r="E13" s="270">
        <v>0.11005109235754071</v>
      </c>
      <c r="F13" s="271"/>
      <c r="G13" s="270">
        <v>0.34343586780351698</v>
      </c>
      <c r="H13" s="271"/>
      <c r="I13" s="270">
        <v>0.16702528148234413</v>
      </c>
      <c r="J13" s="271"/>
      <c r="K13" s="69"/>
      <c r="L13" s="6"/>
      <c r="M13" s="6"/>
    </row>
    <row r="14" spans="2:16">
      <c r="B14" s="70">
        <v>31474</v>
      </c>
      <c r="C14" s="272">
        <v>0.31980875181965235</v>
      </c>
      <c r="D14" s="273"/>
      <c r="E14" s="272">
        <v>0.1086087818359473</v>
      </c>
      <c r="F14" s="273"/>
      <c r="G14" s="272">
        <v>0.33614501702472838</v>
      </c>
      <c r="H14" s="273"/>
      <c r="I14" s="272">
        <v>0.16446043509517122</v>
      </c>
      <c r="J14" s="273"/>
      <c r="K14" s="64"/>
      <c r="L14" s="6"/>
      <c r="M14" s="6"/>
    </row>
    <row r="15" spans="2:16">
      <c r="B15" s="72">
        <v>31566</v>
      </c>
      <c r="C15" s="274">
        <v>0.31659715674159222</v>
      </c>
      <c r="D15" s="275"/>
      <c r="E15" s="274">
        <v>0.1075577729589825</v>
      </c>
      <c r="F15" s="275"/>
      <c r="G15" s="274">
        <v>0.32759943277346959</v>
      </c>
      <c r="H15" s="275"/>
      <c r="I15" s="274">
        <v>0.16289985402791093</v>
      </c>
      <c r="J15" s="275"/>
      <c r="K15" s="66"/>
      <c r="L15" s="6"/>
      <c r="M15" s="6"/>
    </row>
    <row r="16" spans="2:16">
      <c r="B16" s="71">
        <v>31658</v>
      </c>
      <c r="C16" s="268">
        <v>0.31465698648888174</v>
      </c>
      <c r="D16" s="269"/>
      <c r="E16" s="268">
        <v>0.1069509793487303</v>
      </c>
      <c r="F16" s="269"/>
      <c r="G16" s="268">
        <v>0.32081993993314978</v>
      </c>
      <c r="H16" s="269"/>
      <c r="I16" s="268">
        <v>0.16202166382794378</v>
      </c>
      <c r="J16" s="269"/>
      <c r="K16" s="68"/>
      <c r="L16" s="6"/>
      <c r="M16" s="6"/>
    </row>
    <row r="17" spans="2:13">
      <c r="B17" s="73">
        <v>31749</v>
      </c>
      <c r="C17" s="270">
        <v>0.31323167201027352</v>
      </c>
      <c r="D17" s="271"/>
      <c r="E17" s="270">
        <v>0.10615561261228042</v>
      </c>
      <c r="F17" s="271"/>
      <c r="G17" s="270">
        <v>0.31294234068749194</v>
      </c>
      <c r="H17" s="271"/>
      <c r="I17" s="270">
        <v>0.16057529841202753</v>
      </c>
      <c r="J17" s="271"/>
      <c r="K17" s="69"/>
      <c r="L17" s="6"/>
      <c r="M17" s="6"/>
    </row>
    <row r="18" spans="2:13">
      <c r="B18" s="70">
        <v>31839</v>
      </c>
      <c r="C18" s="272">
        <v>0.30947296945444747</v>
      </c>
      <c r="D18" s="273"/>
      <c r="E18" s="272">
        <v>0.1047171470929474</v>
      </c>
      <c r="F18" s="273"/>
      <c r="G18" s="272">
        <v>0.30495047265280856</v>
      </c>
      <c r="H18" s="273"/>
      <c r="I18" s="272">
        <v>0.15827206323069648</v>
      </c>
      <c r="J18" s="273"/>
      <c r="K18" s="64"/>
      <c r="L18" s="6"/>
      <c r="M18" s="6"/>
    </row>
    <row r="19" spans="2:13">
      <c r="B19" s="72">
        <v>31931</v>
      </c>
      <c r="C19" s="274">
        <v>0.30831983754404607</v>
      </c>
      <c r="D19" s="275"/>
      <c r="E19" s="274">
        <v>0.10401808243219242</v>
      </c>
      <c r="F19" s="275"/>
      <c r="G19" s="274">
        <v>0.29880979620389009</v>
      </c>
      <c r="H19" s="275"/>
      <c r="I19" s="274">
        <v>0.15697779130472087</v>
      </c>
      <c r="J19" s="275"/>
      <c r="K19" s="66"/>
      <c r="L19" s="6"/>
      <c r="M19" s="6"/>
    </row>
    <row r="20" spans="2:13">
      <c r="B20" s="71">
        <v>32023</v>
      </c>
      <c r="C20" s="268">
        <v>0.30782029061880717</v>
      </c>
      <c r="D20" s="269"/>
      <c r="E20" s="268">
        <v>0.10334112431160487</v>
      </c>
      <c r="F20" s="269"/>
      <c r="G20" s="268">
        <v>0.29274732424514688</v>
      </c>
      <c r="H20" s="269"/>
      <c r="I20" s="268">
        <v>0.15556839111267465</v>
      </c>
      <c r="J20" s="269"/>
      <c r="K20" s="68"/>
      <c r="L20" s="6"/>
      <c r="M20" s="6"/>
    </row>
    <row r="21" spans="2:13">
      <c r="B21" s="73">
        <v>32114</v>
      </c>
      <c r="C21" s="270">
        <v>0.30887272313083813</v>
      </c>
      <c r="D21" s="271"/>
      <c r="E21" s="270">
        <v>0.1041806481685464</v>
      </c>
      <c r="F21" s="271"/>
      <c r="G21" s="270">
        <v>0.29573455441621893</v>
      </c>
      <c r="H21" s="271"/>
      <c r="I21" s="270">
        <v>0.15720472081433839</v>
      </c>
      <c r="J21" s="271"/>
      <c r="K21" s="69"/>
      <c r="L21" s="6"/>
      <c r="M21" s="6"/>
    </row>
    <row r="22" spans="2:13">
      <c r="B22" s="70">
        <v>32205</v>
      </c>
      <c r="C22" s="272">
        <v>0.31916194017986033</v>
      </c>
      <c r="D22" s="273"/>
      <c r="E22" s="272">
        <v>0.10846170112785675</v>
      </c>
      <c r="F22" s="273"/>
      <c r="G22" s="272">
        <v>0.31019869406993761</v>
      </c>
      <c r="H22" s="273"/>
      <c r="I22" s="272">
        <v>0.16429429374605978</v>
      </c>
      <c r="J22" s="273"/>
      <c r="K22" s="64"/>
      <c r="L22" s="6"/>
      <c r="M22" s="6"/>
    </row>
    <row r="23" spans="2:13">
      <c r="B23" s="72">
        <v>32297</v>
      </c>
      <c r="C23" s="274">
        <v>0.32331423457918973</v>
      </c>
      <c r="D23" s="275"/>
      <c r="E23" s="274">
        <v>0.11020106766468715</v>
      </c>
      <c r="F23" s="275"/>
      <c r="G23" s="274">
        <v>0.32015719516354696</v>
      </c>
      <c r="H23" s="275"/>
      <c r="I23" s="274">
        <v>0.16718616853979654</v>
      </c>
      <c r="J23" s="275"/>
      <c r="K23" s="66"/>
      <c r="L23" s="6"/>
      <c r="M23" s="6"/>
    </row>
    <row r="24" spans="2:13">
      <c r="B24" s="71">
        <v>32389</v>
      </c>
      <c r="C24" s="268">
        <v>0.32780125596126514</v>
      </c>
      <c r="D24" s="269"/>
      <c r="E24" s="268">
        <v>0.11204352937164529</v>
      </c>
      <c r="F24" s="269"/>
      <c r="G24" s="268">
        <v>0.33085472993208681</v>
      </c>
      <c r="H24" s="269"/>
      <c r="I24" s="268">
        <v>0.17022801561223538</v>
      </c>
      <c r="J24" s="269"/>
      <c r="K24" s="68"/>
      <c r="L24" s="6"/>
      <c r="M24" s="6"/>
    </row>
    <row r="25" spans="2:13">
      <c r="B25" s="73">
        <v>32480</v>
      </c>
      <c r="C25" s="270">
        <v>0.331762168741151</v>
      </c>
      <c r="D25" s="271"/>
      <c r="E25" s="270">
        <v>0.11455007724622349</v>
      </c>
      <c r="F25" s="271"/>
      <c r="G25" s="270">
        <v>0.33915236303060958</v>
      </c>
      <c r="H25" s="271"/>
      <c r="I25" s="270">
        <v>0.17495979065954054</v>
      </c>
      <c r="J25" s="271"/>
      <c r="K25" s="69"/>
      <c r="L25" s="6"/>
      <c r="M25" s="6"/>
    </row>
    <row r="26" spans="2:13">
      <c r="B26" s="70">
        <v>32570</v>
      </c>
      <c r="C26" s="272">
        <v>0.3252576608170028</v>
      </c>
      <c r="D26" s="273"/>
      <c r="E26" s="272">
        <v>0.11170713876367555</v>
      </c>
      <c r="F26" s="273"/>
      <c r="G26" s="272">
        <v>0.32789475811340579</v>
      </c>
      <c r="H26" s="273"/>
      <c r="I26" s="272">
        <v>0.17014054707747475</v>
      </c>
      <c r="J26" s="273"/>
      <c r="K26" s="64"/>
      <c r="L26" s="6"/>
      <c r="M26" s="6"/>
    </row>
    <row r="27" spans="2:13">
      <c r="B27" s="72">
        <v>32662</v>
      </c>
      <c r="C27" s="274">
        <v>0.323901649726828</v>
      </c>
      <c r="D27" s="275"/>
      <c r="E27" s="274">
        <v>0.11045440851688083</v>
      </c>
      <c r="F27" s="275"/>
      <c r="G27" s="274">
        <v>0.3223560773405803</v>
      </c>
      <c r="H27" s="275"/>
      <c r="I27" s="274">
        <v>0.16761221618708572</v>
      </c>
      <c r="J27" s="275"/>
      <c r="K27" s="66"/>
      <c r="L27" s="6"/>
      <c r="M27" s="6"/>
    </row>
    <row r="28" spans="2:13">
      <c r="B28" s="71">
        <v>32754</v>
      </c>
      <c r="C28" s="268">
        <v>0.32064373110398492</v>
      </c>
      <c r="D28" s="269"/>
      <c r="E28" s="268">
        <v>0.10791927082082299</v>
      </c>
      <c r="F28" s="269"/>
      <c r="G28" s="268">
        <v>0.31224268541257466</v>
      </c>
      <c r="H28" s="269"/>
      <c r="I28" s="268">
        <v>0.16266882335932817</v>
      </c>
      <c r="J28" s="269"/>
      <c r="K28" s="68"/>
      <c r="L28" s="6"/>
      <c r="M28" s="6"/>
    </row>
    <row r="29" spans="2:13">
      <c r="B29" s="73">
        <v>32845</v>
      </c>
      <c r="C29" s="270">
        <v>0.31878408067639319</v>
      </c>
      <c r="D29" s="271"/>
      <c r="E29" s="270">
        <v>0.10624099386240402</v>
      </c>
      <c r="F29" s="271"/>
      <c r="G29" s="270">
        <v>0.30919485716931538</v>
      </c>
      <c r="H29" s="271"/>
      <c r="I29" s="270">
        <v>0.15934622041230123</v>
      </c>
      <c r="J29" s="271"/>
      <c r="K29" s="69"/>
      <c r="L29" s="6"/>
      <c r="M29" s="6"/>
    </row>
    <row r="30" spans="2:13">
      <c r="B30" s="70">
        <v>32935</v>
      </c>
      <c r="C30" s="272">
        <v>0.32091313491295015</v>
      </c>
      <c r="D30" s="273"/>
      <c r="E30" s="272">
        <v>0.10633372364216928</v>
      </c>
      <c r="F30" s="273"/>
      <c r="G30" s="272">
        <v>0.31367090966755501</v>
      </c>
      <c r="H30" s="273"/>
      <c r="I30" s="272">
        <v>0.1590268535032674</v>
      </c>
      <c r="J30" s="273"/>
      <c r="K30" s="64"/>
      <c r="L30" s="6"/>
      <c r="M30" s="6"/>
    </row>
    <row r="31" spans="2:13">
      <c r="B31" s="72">
        <v>33027</v>
      </c>
      <c r="C31" s="274">
        <v>0.32107289724003718</v>
      </c>
      <c r="D31" s="275"/>
      <c r="E31" s="274">
        <v>0.10608447086477969</v>
      </c>
      <c r="F31" s="275"/>
      <c r="G31" s="274">
        <v>0.31596936099930434</v>
      </c>
      <c r="H31" s="275"/>
      <c r="I31" s="274">
        <v>0.15843107923064975</v>
      </c>
      <c r="J31" s="275"/>
      <c r="K31" s="66"/>
      <c r="L31" s="6"/>
      <c r="M31" s="6"/>
    </row>
    <row r="32" spans="2:13">
      <c r="B32" s="71">
        <v>33119</v>
      </c>
      <c r="C32" s="268">
        <v>0.31983518740001871</v>
      </c>
      <c r="D32" s="269"/>
      <c r="E32" s="268">
        <v>0.10533426568714732</v>
      </c>
      <c r="F32" s="269"/>
      <c r="G32" s="268">
        <v>0.31953404335738039</v>
      </c>
      <c r="H32" s="269"/>
      <c r="I32" s="268">
        <v>0.15706041883954541</v>
      </c>
      <c r="J32" s="269"/>
      <c r="K32" s="68"/>
      <c r="L32" s="6"/>
      <c r="M32" s="6"/>
    </row>
    <row r="33" spans="2:13">
      <c r="B33" s="73">
        <v>33210</v>
      </c>
      <c r="C33" s="270">
        <v>0.32323059538350218</v>
      </c>
      <c r="D33" s="271"/>
      <c r="E33" s="270">
        <v>0.10572918285308812</v>
      </c>
      <c r="F33" s="271"/>
      <c r="G33" s="270">
        <v>0.32504492103344873</v>
      </c>
      <c r="H33" s="271"/>
      <c r="I33" s="270">
        <v>0.15712498749053425</v>
      </c>
      <c r="J33" s="271"/>
      <c r="K33" s="69"/>
      <c r="L33" s="6"/>
      <c r="M33" s="6"/>
    </row>
    <row r="34" spans="2:13">
      <c r="B34" s="70">
        <v>33300</v>
      </c>
      <c r="C34" s="272">
        <v>0.32515150159871847</v>
      </c>
      <c r="D34" s="273"/>
      <c r="E34" s="272">
        <v>0.10562592803942739</v>
      </c>
      <c r="F34" s="273"/>
      <c r="G34" s="272">
        <v>0.32235425328313005</v>
      </c>
      <c r="H34" s="273"/>
      <c r="I34" s="272">
        <v>0.15644841989446853</v>
      </c>
      <c r="J34" s="273"/>
      <c r="K34" s="64"/>
      <c r="L34" s="6"/>
      <c r="M34" s="6"/>
    </row>
    <row r="35" spans="2:13">
      <c r="B35" s="72">
        <v>33392</v>
      </c>
      <c r="C35" s="274">
        <v>0.32382122955224329</v>
      </c>
      <c r="D35" s="275"/>
      <c r="E35" s="274">
        <v>0.10488235049195824</v>
      </c>
      <c r="F35" s="275"/>
      <c r="G35" s="274">
        <v>0.31695185389630665</v>
      </c>
      <c r="H35" s="275"/>
      <c r="I35" s="274">
        <v>0.1551260874286447</v>
      </c>
      <c r="J35" s="275"/>
      <c r="K35" s="66"/>
      <c r="L35" s="6"/>
      <c r="M35" s="6"/>
    </row>
    <row r="36" spans="2:13">
      <c r="B36" s="71">
        <v>33484</v>
      </c>
      <c r="C36" s="268">
        <v>0.32456834067480039</v>
      </c>
      <c r="D36" s="269"/>
      <c r="E36" s="268">
        <v>0.10586100083607955</v>
      </c>
      <c r="F36" s="269"/>
      <c r="G36" s="268">
        <v>0.31463788741403936</v>
      </c>
      <c r="H36" s="269"/>
      <c r="I36" s="268">
        <v>0.15710094324624455</v>
      </c>
      <c r="J36" s="269"/>
      <c r="K36" s="68"/>
      <c r="L36" s="6"/>
      <c r="M36" s="6"/>
    </row>
    <row r="37" spans="2:13">
      <c r="B37" s="73">
        <v>33575</v>
      </c>
      <c r="C37" s="270">
        <v>0.32463734260197619</v>
      </c>
      <c r="D37" s="271"/>
      <c r="E37" s="270">
        <v>0.10598920025030149</v>
      </c>
      <c r="F37" s="271"/>
      <c r="G37" s="270">
        <v>0.30679405820135264</v>
      </c>
      <c r="H37" s="271"/>
      <c r="I37" s="270">
        <v>0.15736722911839113</v>
      </c>
      <c r="J37" s="271"/>
      <c r="K37" s="69"/>
      <c r="L37" s="6"/>
      <c r="M37" s="6"/>
    </row>
    <row r="38" spans="2:13">
      <c r="B38" s="70">
        <v>33666</v>
      </c>
      <c r="C38" s="272">
        <v>0.32091400210977705</v>
      </c>
      <c r="D38" s="273"/>
      <c r="E38" s="272">
        <v>0.10297588613373457</v>
      </c>
      <c r="F38" s="273"/>
      <c r="G38" s="272">
        <v>0.2903791907601237</v>
      </c>
      <c r="H38" s="273"/>
      <c r="I38" s="272">
        <v>0.15163205202531066</v>
      </c>
      <c r="J38" s="273"/>
      <c r="K38" s="64"/>
      <c r="L38" s="6"/>
      <c r="M38" s="6"/>
    </row>
    <row r="39" spans="2:13">
      <c r="B39" s="72">
        <v>33758</v>
      </c>
      <c r="C39" s="274">
        <v>0.31809184815629798</v>
      </c>
      <c r="D39" s="275"/>
      <c r="E39" s="274">
        <v>0.10152286528683328</v>
      </c>
      <c r="F39" s="275"/>
      <c r="G39" s="274">
        <v>0.27536481102184857</v>
      </c>
      <c r="H39" s="275"/>
      <c r="I39" s="274">
        <v>0.14911459351811424</v>
      </c>
      <c r="J39" s="275"/>
      <c r="K39" s="66"/>
      <c r="L39" s="6"/>
      <c r="M39" s="6"/>
    </row>
    <row r="40" spans="2:13">
      <c r="B40" s="71">
        <v>33850</v>
      </c>
      <c r="C40" s="268">
        <v>0.31808934315413151</v>
      </c>
      <c r="D40" s="269"/>
      <c r="E40" s="268">
        <v>0.10055518755837667</v>
      </c>
      <c r="F40" s="269"/>
      <c r="G40" s="268">
        <v>0.26123120346705736</v>
      </c>
      <c r="H40" s="269"/>
      <c r="I40" s="268">
        <v>0.14703683416329097</v>
      </c>
      <c r="J40" s="269"/>
      <c r="K40" s="68"/>
      <c r="L40" s="6"/>
      <c r="M40" s="6"/>
    </row>
    <row r="41" spans="2:13">
      <c r="B41" s="73">
        <v>33941</v>
      </c>
      <c r="C41" s="270">
        <v>0.31672034737511318</v>
      </c>
      <c r="D41" s="271"/>
      <c r="E41" s="270">
        <v>0.10021464557598925</v>
      </c>
      <c r="F41" s="271"/>
      <c r="G41" s="270">
        <v>0.25226235352038795</v>
      </c>
      <c r="H41" s="271"/>
      <c r="I41" s="270">
        <v>0.14660130008192512</v>
      </c>
      <c r="J41" s="271"/>
      <c r="K41" s="69"/>
      <c r="L41" s="6"/>
      <c r="M41" s="6"/>
    </row>
    <row r="42" spans="2:13">
      <c r="B42" s="70">
        <v>34031</v>
      </c>
      <c r="C42" s="272">
        <v>0.31812571811755247</v>
      </c>
      <c r="D42" s="273"/>
      <c r="E42" s="272">
        <v>0.101178508855216</v>
      </c>
      <c r="F42" s="273"/>
      <c r="G42" s="272">
        <v>0.24821598025332134</v>
      </c>
      <c r="H42" s="273"/>
      <c r="I42" s="272">
        <v>0.14836552125778693</v>
      </c>
      <c r="J42" s="273"/>
      <c r="K42" s="64"/>
      <c r="L42" s="6"/>
      <c r="M42" s="6"/>
    </row>
    <row r="43" spans="2:13">
      <c r="B43" s="72">
        <v>34123</v>
      </c>
      <c r="C43" s="274">
        <v>0.31636923610690754</v>
      </c>
      <c r="D43" s="275"/>
      <c r="E43" s="274">
        <v>0.10025093483844368</v>
      </c>
      <c r="F43" s="275"/>
      <c r="G43" s="274">
        <v>0.2438985870089499</v>
      </c>
      <c r="H43" s="275"/>
      <c r="I43" s="274">
        <v>0.14675440019512062</v>
      </c>
      <c r="J43" s="275"/>
      <c r="K43" s="66"/>
      <c r="L43" s="6"/>
      <c r="M43" s="6"/>
    </row>
    <row r="44" spans="2:13">
      <c r="B44" s="71">
        <v>34215</v>
      </c>
      <c r="C44" s="268">
        <v>0.31212011541545026</v>
      </c>
      <c r="D44" s="269"/>
      <c r="E44" s="268">
        <v>9.7674338123933904E-2</v>
      </c>
      <c r="F44" s="269"/>
      <c r="G44" s="268">
        <v>0.23975861650035707</v>
      </c>
      <c r="H44" s="269"/>
      <c r="I44" s="268">
        <v>0.14216239682317128</v>
      </c>
      <c r="J44" s="269"/>
      <c r="K44" s="68"/>
      <c r="L44" s="6"/>
      <c r="M44" s="6"/>
    </row>
    <row r="45" spans="2:13">
      <c r="B45" s="73">
        <v>34306</v>
      </c>
      <c r="C45" s="270">
        <v>0.30868709624771634</v>
      </c>
      <c r="D45" s="271"/>
      <c r="E45" s="270">
        <v>9.5052783989884718E-2</v>
      </c>
      <c r="F45" s="271"/>
      <c r="G45" s="270">
        <v>0.23622808097765557</v>
      </c>
      <c r="H45" s="271"/>
      <c r="I45" s="270">
        <v>0.13734482803814346</v>
      </c>
      <c r="J45" s="271"/>
      <c r="K45" s="69"/>
      <c r="L45" s="6"/>
      <c r="M45" s="6"/>
    </row>
    <row r="46" spans="2:13">
      <c r="B46" s="70">
        <v>34396</v>
      </c>
      <c r="C46" s="272">
        <v>0.30450952376591817</v>
      </c>
      <c r="D46" s="273"/>
      <c r="E46" s="272">
        <v>9.2041620376271588E-2</v>
      </c>
      <c r="F46" s="273"/>
      <c r="G46" s="272">
        <v>0.23494641453626172</v>
      </c>
      <c r="H46" s="273"/>
      <c r="I46" s="272">
        <v>0.13191427759336402</v>
      </c>
      <c r="J46" s="273"/>
      <c r="K46" s="64"/>
      <c r="L46" s="6"/>
      <c r="M46" s="6"/>
    </row>
    <row r="47" spans="2:13">
      <c r="B47" s="72">
        <v>34488</v>
      </c>
      <c r="C47" s="274">
        <v>0.30605844556581963</v>
      </c>
      <c r="D47" s="275"/>
      <c r="E47" s="274">
        <v>9.0215389393315637E-2</v>
      </c>
      <c r="F47" s="275"/>
      <c r="G47" s="274">
        <v>0.23810769953378799</v>
      </c>
      <c r="H47" s="275"/>
      <c r="I47" s="274">
        <v>0.12792249300698452</v>
      </c>
      <c r="J47" s="275"/>
      <c r="K47" s="66"/>
      <c r="L47" s="6"/>
      <c r="M47" s="6"/>
    </row>
    <row r="48" spans="2:13">
      <c r="B48" s="71">
        <v>34580</v>
      </c>
      <c r="C48" s="268">
        <v>0.30764664258862184</v>
      </c>
      <c r="D48" s="269"/>
      <c r="E48" s="268">
        <v>8.8541709856628958E-2</v>
      </c>
      <c r="F48" s="269"/>
      <c r="G48" s="268">
        <v>0.24342229648607924</v>
      </c>
      <c r="H48" s="269"/>
      <c r="I48" s="268">
        <v>0.1243219832013867</v>
      </c>
      <c r="J48" s="269"/>
      <c r="K48" s="68"/>
      <c r="L48" s="6"/>
      <c r="M48" s="6"/>
    </row>
    <row r="49" spans="2:13">
      <c r="B49" s="73">
        <v>34671</v>
      </c>
      <c r="C49" s="270">
        <v>0.31457537387529394</v>
      </c>
      <c r="D49" s="271"/>
      <c r="E49" s="270">
        <v>8.8231785871964521E-2</v>
      </c>
      <c r="F49" s="271"/>
      <c r="G49" s="270">
        <v>0.2541930190620294</v>
      </c>
      <c r="H49" s="271"/>
      <c r="I49" s="270">
        <v>0.1226257269896678</v>
      </c>
      <c r="J49" s="271"/>
      <c r="K49" s="69"/>
      <c r="L49" s="6"/>
      <c r="M49" s="6"/>
    </row>
    <row r="50" spans="2:13">
      <c r="B50" s="70">
        <v>34761</v>
      </c>
      <c r="C50" s="272">
        <v>0.31814079155288583</v>
      </c>
      <c r="D50" s="273"/>
      <c r="E50" s="272">
        <v>8.5623585039862032E-2</v>
      </c>
      <c r="F50" s="273"/>
      <c r="G50" s="272">
        <v>0.2575942763683346</v>
      </c>
      <c r="H50" s="273"/>
      <c r="I50" s="272">
        <v>0.11715414755187913</v>
      </c>
      <c r="J50" s="273"/>
      <c r="K50" s="64"/>
      <c r="L50" s="6"/>
      <c r="M50" s="6"/>
    </row>
    <row r="51" spans="2:13">
      <c r="B51" s="72">
        <v>34853</v>
      </c>
      <c r="C51" s="274">
        <v>0.32609859721150125</v>
      </c>
      <c r="D51" s="275"/>
      <c r="E51" s="274">
        <v>8.3824144701282188E-2</v>
      </c>
      <c r="F51" s="275"/>
      <c r="G51" s="274">
        <v>0.26077427114394658</v>
      </c>
      <c r="H51" s="275"/>
      <c r="I51" s="274">
        <v>0.11282632451058387</v>
      </c>
      <c r="J51" s="275"/>
      <c r="K51" s="66"/>
      <c r="L51" s="6"/>
      <c r="M51" s="6"/>
    </row>
    <row r="52" spans="2:13">
      <c r="B52" s="71">
        <v>34945</v>
      </c>
      <c r="C52" s="268">
        <v>0.33402832925062581</v>
      </c>
      <c r="D52" s="269"/>
      <c r="E52" s="268">
        <v>8.2174976184935661E-2</v>
      </c>
      <c r="F52" s="269"/>
      <c r="G52" s="268">
        <v>0.25994000542162304</v>
      </c>
      <c r="H52" s="269"/>
      <c r="I52" s="268">
        <v>0.10898711360060648</v>
      </c>
      <c r="J52" s="269"/>
      <c r="K52" s="68"/>
      <c r="L52" s="6"/>
      <c r="M52" s="6"/>
    </row>
    <row r="53" spans="2:13">
      <c r="B53" s="73">
        <v>35036</v>
      </c>
      <c r="C53" s="270">
        <v>0.33974033323264841</v>
      </c>
      <c r="D53" s="271"/>
      <c r="E53" s="270">
        <v>8.1151268924839731E-2</v>
      </c>
      <c r="F53" s="271"/>
      <c r="G53" s="270">
        <v>0.25679918889565517</v>
      </c>
      <c r="H53" s="271"/>
      <c r="I53" s="270">
        <v>0.10661842650066294</v>
      </c>
      <c r="J53" s="271"/>
      <c r="K53" s="69"/>
      <c r="L53" s="6"/>
      <c r="M53" s="6"/>
    </row>
    <row r="54" spans="2:13">
      <c r="B54" s="70">
        <v>35127</v>
      </c>
      <c r="C54" s="272">
        <v>0.34749406969546842</v>
      </c>
      <c r="D54" s="273"/>
      <c r="E54" s="272">
        <v>8.1823692536893103E-2</v>
      </c>
      <c r="F54" s="273"/>
      <c r="G54" s="272">
        <v>0.2582409009462498</v>
      </c>
      <c r="H54" s="273"/>
      <c r="I54" s="272">
        <v>0.10702453251001433</v>
      </c>
      <c r="J54" s="273"/>
      <c r="K54" s="64"/>
      <c r="L54" s="6"/>
      <c r="M54" s="6"/>
    </row>
    <row r="55" spans="2:13">
      <c r="B55" s="72">
        <v>35219</v>
      </c>
      <c r="C55" s="274">
        <v>0.34768410415345419</v>
      </c>
      <c r="D55" s="275"/>
      <c r="E55" s="274">
        <v>8.1314168320522795E-2</v>
      </c>
      <c r="F55" s="275"/>
      <c r="G55" s="274">
        <v>0.25620826222822479</v>
      </c>
      <c r="H55" s="275"/>
      <c r="I55" s="274">
        <v>0.10613676682054791</v>
      </c>
      <c r="J55" s="275"/>
      <c r="K55" s="66"/>
      <c r="L55" s="6"/>
      <c r="M55" s="6"/>
    </row>
    <row r="56" spans="2:13">
      <c r="B56" s="71">
        <v>35311</v>
      </c>
      <c r="C56" s="268">
        <v>0.35041128498066199</v>
      </c>
      <c r="D56" s="269"/>
      <c r="E56" s="268">
        <v>8.1176891076334246E-2</v>
      </c>
      <c r="F56" s="269"/>
      <c r="G56" s="268">
        <v>0.25381331211911629</v>
      </c>
      <c r="H56" s="269"/>
      <c r="I56" s="268">
        <v>0.10565254423958007</v>
      </c>
      <c r="J56" s="269"/>
      <c r="K56" s="68"/>
      <c r="L56" s="6"/>
      <c r="M56" s="6"/>
    </row>
    <row r="57" spans="2:13">
      <c r="B57" s="73">
        <v>35402</v>
      </c>
      <c r="C57" s="270">
        <v>0.35037489433202912</v>
      </c>
      <c r="D57" s="271"/>
      <c r="E57" s="270">
        <v>8.0731936149455188E-2</v>
      </c>
      <c r="F57" s="271"/>
      <c r="G57" s="270">
        <v>0.25043583225619459</v>
      </c>
      <c r="H57" s="271"/>
      <c r="I57" s="270">
        <v>0.10490332767538053</v>
      </c>
      <c r="J57" s="271"/>
      <c r="K57" s="69"/>
      <c r="L57" s="6"/>
      <c r="M57" s="6"/>
    </row>
    <row r="58" spans="2:13">
      <c r="B58" s="70">
        <v>35492</v>
      </c>
      <c r="C58" s="272">
        <v>0.35162828783142946</v>
      </c>
      <c r="D58" s="273"/>
      <c r="E58" s="272">
        <v>8.0152841548533346E-2</v>
      </c>
      <c r="F58" s="273"/>
      <c r="G58" s="272">
        <v>0.24449371341154991</v>
      </c>
      <c r="H58" s="273"/>
      <c r="I58" s="272">
        <v>0.10381788417492817</v>
      </c>
      <c r="J58" s="273"/>
      <c r="K58" s="64"/>
      <c r="L58" s="6"/>
      <c r="M58" s="6"/>
    </row>
    <row r="59" spans="2:13">
      <c r="B59" s="72">
        <v>35584</v>
      </c>
      <c r="C59" s="274">
        <v>0.35521863543751614</v>
      </c>
      <c r="D59" s="275"/>
      <c r="E59" s="274">
        <v>8.1095574970390716E-2</v>
      </c>
      <c r="F59" s="275"/>
      <c r="G59" s="274">
        <v>0.24275062018512464</v>
      </c>
      <c r="H59" s="275"/>
      <c r="I59" s="274">
        <v>0.10508659662530526</v>
      </c>
      <c r="J59" s="275"/>
      <c r="K59" s="66"/>
      <c r="L59" s="6"/>
      <c r="M59" s="6"/>
    </row>
    <row r="60" spans="2:13">
      <c r="B60" s="71">
        <v>35676</v>
      </c>
      <c r="C60" s="268">
        <v>0.35685364903664396</v>
      </c>
      <c r="D60" s="269"/>
      <c r="E60" s="268">
        <v>8.1164533334586633E-2</v>
      </c>
      <c r="F60" s="269"/>
      <c r="G60" s="268">
        <v>0.23880967361407143</v>
      </c>
      <c r="H60" s="269"/>
      <c r="I60" s="268">
        <v>0.10505985997686387</v>
      </c>
      <c r="J60" s="269"/>
      <c r="K60" s="68"/>
      <c r="L60" s="6"/>
      <c r="M60" s="6"/>
    </row>
    <row r="61" spans="2:13">
      <c r="B61" s="73">
        <v>35767</v>
      </c>
      <c r="C61" s="270">
        <v>0.36007618867034563</v>
      </c>
      <c r="D61" s="271"/>
      <c r="E61" s="270">
        <v>8.1617564193117359E-2</v>
      </c>
      <c r="F61" s="271"/>
      <c r="G61" s="270">
        <v>0.23682031106997492</v>
      </c>
      <c r="H61" s="271"/>
      <c r="I61" s="270">
        <v>0.10554006541685801</v>
      </c>
      <c r="J61" s="271"/>
      <c r="K61" s="69"/>
      <c r="L61" s="6"/>
      <c r="M61" s="6"/>
    </row>
    <row r="62" spans="2:13">
      <c r="B62" s="70">
        <v>35857</v>
      </c>
      <c r="C62" s="272">
        <v>0.36365571410588826</v>
      </c>
      <c r="D62" s="273"/>
      <c r="E62" s="272">
        <v>8.0978331138610415E-2</v>
      </c>
      <c r="F62" s="273"/>
      <c r="G62" s="272">
        <v>0.23368333365169083</v>
      </c>
      <c r="H62" s="273"/>
      <c r="I62" s="272">
        <v>0.10417611953314046</v>
      </c>
      <c r="J62" s="273"/>
      <c r="K62" s="64"/>
      <c r="L62" s="6"/>
      <c r="M62" s="6"/>
    </row>
    <row r="63" spans="2:13">
      <c r="B63" s="72">
        <v>35949</v>
      </c>
      <c r="C63" s="274">
        <v>0.37108274245515777</v>
      </c>
      <c r="D63" s="275"/>
      <c r="E63" s="274">
        <v>7.9423659390647092E-2</v>
      </c>
      <c r="F63" s="275"/>
      <c r="G63" s="274">
        <v>0.22970517831602905</v>
      </c>
      <c r="H63" s="275"/>
      <c r="I63" s="274">
        <v>0.10105205376369755</v>
      </c>
      <c r="J63" s="275"/>
      <c r="K63" s="66"/>
      <c r="L63" s="6"/>
      <c r="M63" s="6"/>
    </row>
    <row r="64" spans="2:13">
      <c r="B64" s="71">
        <v>36041</v>
      </c>
      <c r="C64" s="268">
        <v>0.37974069670402594</v>
      </c>
      <c r="D64" s="269"/>
      <c r="E64" s="268">
        <v>7.8251321336975571E-2</v>
      </c>
      <c r="F64" s="269"/>
      <c r="G64" s="268">
        <v>0.23155017904093969</v>
      </c>
      <c r="H64" s="269"/>
      <c r="I64" s="268">
        <v>9.8561387930625119E-2</v>
      </c>
      <c r="J64" s="269"/>
      <c r="K64" s="68"/>
      <c r="L64" s="6"/>
      <c r="M64" s="6"/>
    </row>
    <row r="65" spans="2:13">
      <c r="B65" s="73">
        <v>36132</v>
      </c>
      <c r="C65" s="270">
        <v>0.39278495072320596</v>
      </c>
      <c r="D65" s="271"/>
      <c r="E65" s="270">
        <v>7.7727021644466932E-2</v>
      </c>
      <c r="F65" s="271"/>
      <c r="G65" s="270">
        <v>0.2363955665450706</v>
      </c>
      <c r="H65" s="271"/>
      <c r="I65" s="270">
        <v>9.6902828174349726E-2</v>
      </c>
      <c r="J65" s="271"/>
      <c r="K65" s="69"/>
      <c r="L65" s="6"/>
      <c r="M65" s="6"/>
    </row>
    <row r="66" spans="2:13">
      <c r="B66" s="70">
        <v>36222</v>
      </c>
      <c r="C66" s="272">
        <v>0.40828184342866264</v>
      </c>
      <c r="D66" s="273"/>
      <c r="E66" s="272">
        <v>7.814113238609928E-2</v>
      </c>
      <c r="F66" s="273"/>
      <c r="G66" s="272">
        <v>0.24481360833320742</v>
      </c>
      <c r="H66" s="273"/>
      <c r="I66" s="272">
        <v>9.6636387186088718E-2</v>
      </c>
      <c r="J66" s="273"/>
      <c r="K66" s="64"/>
      <c r="L66" s="6"/>
      <c r="M66" s="6"/>
    </row>
    <row r="67" spans="2:13">
      <c r="B67" s="72">
        <v>36314</v>
      </c>
      <c r="C67" s="274">
        <v>0.42354212603309221</v>
      </c>
      <c r="D67" s="275"/>
      <c r="E67" s="274">
        <v>7.9907814606587371E-2</v>
      </c>
      <c r="F67" s="275"/>
      <c r="G67" s="274">
        <v>0.25348737578225289</v>
      </c>
      <c r="H67" s="275"/>
      <c r="I67" s="274">
        <v>9.848936663116277E-2</v>
      </c>
      <c r="J67" s="275"/>
      <c r="K67" s="66"/>
      <c r="L67" s="6"/>
      <c r="M67" s="6"/>
    </row>
    <row r="68" spans="2:13">
      <c r="B68" s="71">
        <v>36406</v>
      </c>
      <c r="C68" s="268">
        <v>0.43973617991788533</v>
      </c>
      <c r="D68" s="269"/>
      <c r="E68" s="268">
        <v>8.340152274073076E-2</v>
      </c>
      <c r="F68" s="269"/>
      <c r="G68" s="268">
        <v>0.26287926695523078</v>
      </c>
      <c r="H68" s="269"/>
      <c r="I68" s="268">
        <v>0.10292197593093085</v>
      </c>
      <c r="J68" s="269"/>
      <c r="K68" s="68"/>
      <c r="L68" s="6"/>
      <c r="M68" s="6"/>
    </row>
    <row r="69" spans="2:13">
      <c r="B69" s="73">
        <v>36497</v>
      </c>
      <c r="C69" s="270">
        <v>0.45195992206893831</v>
      </c>
      <c r="D69" s="271"/>
      <c r="E69" s="270">
        <v>8.6887104114948974E-2</v>
      </c>
      <c r="F69" s="271"/>
      <c r="G69" s="270">
        <v>0.2702280286834331</v>
      </c>
      <c r="H69" s="271"/>
      <c r="I69" s="270">
        <v>0.10756618097361956</v>
      </c>
      <c r="J69" s="271"/>
      <c r="K69" s="69"/>
      <c r="L69" s="6"/>
      <c r="M69" s="6"/>
    </row>
    <row r="70" spans="2:13">
      <c r="B70" s="70">
        <v>36588</v>
      </c>
      <c r="C70" s="272">
        <v>0.44656234980008591</v>
      </c>
      <c r="D70" s="273"/>
      <c r="E70" s="272">
        <v>9.0321860466387113E-2</v>
      </c>
      <c r="F70" s="273"/>
      <c r="G70" s="272">
        <v>0.27683271847804813</v>
      </c>
      <c r="H70" s="273"/>
      <c r="I70" s="272">
        <v>0.11322222896006406</v>
      </c>
      <c r="J70" s="273"/>
      <c r="K70" s="63"/>
      <c r="L70" s="6"/>
      <c r="M70" s="6"/>
    </row>
    <row r="71" spans="2:13">
      <c r="B71" s="72">
        <v>36680</v>
      </c>
      <c r="C71" s="274">
        <v>0.44050878905445595</v>
      </c>
      <c r="D71" s="275"/>
      <c r="E71" s="274">
        <v>9.4510058132555377E-2</v>
      </c>
      <c r="F71" s="275"/>
      <c r="G71" s="274">
        <v>0.29068354130817858</v>
      </c>
      <c r="H71" s="275"/>
      <c r="I71" s="274">
        <v>0.12032561839319454</v>
      </c>
      <c r="J71" s="275"/>
      <c r="K71" s="65"/>
      <c r="L71" s="6"/>
      <c r="M71" s="6"/>
    </row>
    <row r="72" spans="2:13">
      <c r="B72" s="71">
        <v>36772</v>
      </c>
      <c r="C72" s="268">
        <v>0.43466872736169537</v>
      </c>
      <c r="D72" s="269"/>
      <c r="E72" s="268">
        <v>9.8631992123488596E-2</v>
      </c>
      <c r="F72" s="269"/>
      <c r="G72" s="268">
        <v>0.30628180883610073</v>
      </c>
      <c r="H72" s="269"/>
      <c r="I72" s="268">
        <v>0.12758201112469042</v>
      </c>
      <c r="J72" s="269"/>
      <c r="K72" s="67"/>
      <c r="L72" s="6"/>
      <c r="M72" s="6"/>
    </row>
    <row r="73" spans="2:13">
      <c r="B73" s="73">
        <v>36863</v>
      </c>
      <c r="C73" s="270">
        <v>0.42946605409933081</v>
      </c>
      <c r="D73" s="271"/>
      <c r="E73" s="270">
        <v>0.10385481296536477</v>
      </c>
      <c r="F73" s="271"/>
      <c r="G73" s="270">
        <v>0.32927636796411641</v>
      </c>
      <c r="H73" s="271"/>
      <c r="I73" s="270">
        <v>0.13697965883526916</v>
      </c>
      <c r="J73" s="271"/>
      <c r="K73" s="69">
        <v>2.6265125740423771E-2</v>
      </c>
      <c r="L73" s="6"/>
      <c r="M73" s="6"/>
    </row>
    <row r="74" spans="2:13">
      <c r="B74" s="70">
        <v>36953</v>
      </c>
      <c r="C74" s="272">
        <v>0.44146979303025069</v>
      </c>
      <c r="D74" s="273"/>
      <c r="E74" s="272">
        <v>0.10944786097654649</v>
      </c>
      <c r="F74" s="273"/>
      <c r="G74" s="272">
        <v>0.35199698057304812</v>
      </c>
      <c r="H74" s="273"/>
      <c r="I74" s="272">
        <v>0.1455263037415982</v>
      </c>
      <c r="J74" s="273"/>
      <c r="K74" s="63">
        <v>2.7609533212447919E-2</v>
      </c>
      <c r="L74" s="6"/>
      <c r="M74" s="6"/>
    </row>
    <row r="75" spans="2:13">
      <c r="B75" s="72">
        <v>37045</v>
      </c>
      <c r="C75" s="274">
        <v>0.44968813364435312</v>
      </c>
      <c r="D75" s="275"/>
      <c r="E75" s="274">
        <v>0.11245695567723379</v>
      </c>
      <c r="F75" s="275"/>
      <c r="G75" s="274">
        <v>0.36308838043202096</v>
      </c>
      <c r="H75" s="275"/>
      <c r="I75" s="274">
        <v>0.14995813500598612</v>
      </c>
      <c r="J75" s="275"/>
      <c r="K75" s="65">
        <v>2.8299945641479363E-2</v>
      </c>
      <c r="L75" s="6"/>
      <c r="M75" s="6"/>
    </row>
    <row r="76" spans="2:13">
      <c r="B76" s="71">
        <v>37137</v>
      </c>
      <c r="C76" s="268">
        <v>0.45709297428746792</v>
      </c>
      <c r="D76" s="269"/>
      <c r="E76" s="268">
        <v>0.1137603665577237</v>
      </c>
      <c r="F76" s="269"/>
      <c r="G76" s="268">
        <v>0.36602883323521312</v>
      </c>
      <c r="H76" s="269"/>
      <c r="I76" s="268">
        <v>0.15145390544097059</v>
      </c>
      <c r="J76" s="269"/>
      <c r="K76" s="67">
        <v>2.8742962866566218E-2</v>
      </c>
      <c r="L76" s="6"/>
      <c r="M76" s="6"/>
    </row>
    <row r="77" spans="2:13">
      <c r="B77" s="73">
        <v>37228</v>
      </c>
      <c r="C77" s="270">
        <v>0.46300106860858764</v>
      </c>
      <c r="D77" s="271"/>
      <c r="E77" s="270">
        <v>0.11576012470265136</v>
      </c>
      <c r="F77" s="271"/>
      <c r="G77" s="270">
        <v>0.36974418514311974</v>
      </c>
      <c r="H77" s="271"/>
      <c r="I77" s="270">
        <v>0.15435121456791623</v>
      </c>
      <c r="J77" s="271"/>
      <c r="K77" s="69">
        <v>2.9293049681362017E-2</v>
      </c>
      <c r="L77" s="6"/>
      <c r="M77" s="6"/>
    </row>
    <row r="78" spans="2:13">
      <c r="B78" s="70">
        <v>37318</v>
      </c>
      <c r="C78" s="272">
        <v>0.46654415851819486</v>
      </c>
      <c r="D78" s="273"/>
      <c r="E78" s="272">
        <v>0.1187513235820962</v>
      </c>
      <c r="F78" s="273"/>
      <c r="G78" s="272">
        <v>0.37524222848137634</v>
      </c>
      <c r="H78" s="273"/>
      <c r="I78" s="272">
        <v>0.15929809578656304</v>
      </c>
      <c r="J78" s="273"/>
      <c r="K78" s="63">
        <v>3.0101372567388481E-2</v>
      </c>
      <c r="L78" s="6"/>
      <c r="M78" s="6"/>
    </row>
    <row r="79" spans="2:13">
      <c r="B79" s="72">
        <v>37410</v>
      </c>
      <c r="C79" s="274">
        <v>0.46546666461045072</v>
      </c>
      <c r="D79" s="275"/>
      <c r="E79" s="274">
        <v>0.1218768468617507</v>
      </c>
      <c r="F79" s="275"/>
      <c r="G79" s="274">
        <v>0.37763271119891206</v>
      </c>
      <c r="H79" s="275"/>
      <c r="I79" s="274">
        <v>0.16510852904107173</v>
      </c>
      <c r="J79" s="275"/>
      <c r="K79" s="65">
        <v>3.0798839107931669E-2</v>
      </c>
      <c r="L79" s="6"/>
      <c r="M79" s="6"/>
    </row>
    <row r="80" spans="2:13">
      <c r="B80" s="71">
        <v>37502</v>
      </c>
      <c r="C80" s="268">
        <v>0.46778577699977003</v>
      </c>
      <c r="D80" s="269"/>
      <c r="E80" s="268">
        <v>0.12732436778496403</v>
      </c>
      <c r="F80" s="269"/>
      <c r="G80" s="268">
        <v>0.38293950277598837</v>
      </c>
      <c r="H80" s="269"/>
      <c r="I80" s="268">
        <v>0.17494061501024796</v>
      </c>
      <c r="J80" s="269"/>
      <c r="K80" s="67">
        <v>3.2042443992633396E-2</v>
      </c>
      <c r="L80" s="6"/>
      <c r="M80" s="6"/>
    </row>
    <row r="81" spans="2:13">
      <c r="B81" s="73">
        <v>37593</v>
      </c>
      <c r="C81" s="270">
        <v>0.47016516961226307</v>
      </c>
      <c r="D81" s="271"/>
      <c r="E81" s="270">
        <v>0.1312657629111009</v>
      </c>
      <c r="F81" s="271"/>
      <c r="G81" s="270">
        <v>0.38162819387581814</v>
      </c>
      <c r="H81" s="271"/>
      <c r="I81" s="270">
        <v>0.18210887497304443</v>
      </c>
      <c r="J81" s="271"/>
      <c r="K81" s="69">
        <v>3.28755396535068E-2</v>
      </c>
      <c r="L81" s="6"/>
      <c r="M81" s="6"/>
    </row>
    <row r="82" spans="2:13">
      <c r="B82" s="70">
        <v>37683</v>
      </c>
      <c r="C82" s="272">
        <v>0.46822975614665496</v>
      </c>
      <c r="D82" s="273"/>
      <c r="E82" s="272">
        <v>0.13326510478004383</v>
      </c>
      <c r="F82" s="273"/>
      <c r="G82" s="272">
        <v>0.37697058117463594</v>
      </c>
      <c r="H82" s="273"/>
      <c r="I82" s="272">
        <v>0.18628439526212695</v>
      </c>
      <c r="J82" s="273"/>
      <c r="K82" s="63">
        <v>3.3254120403054997E-2</v>
      </c>
      <c r="L82" s="6"/>
      <c r="M82" s="6"/>
    </row>
    <row r="83" spans="2:13">
      <c r="B83" s="72">
        <v>37775</v>
      </c>
      <c r="C83" s="274">
        <v>0.47182161423850683</v>
      </c>
      <c r="D83" s="275"/>
      <c r="E83" s="274">
        <v>0.1352849371104396</v>
      </c>
      <c r="F83" s="275"/>
      <c r="G83" s="274">
        <v>0.37664165326110555</v>
      </c>
      <c r="H83" s="275"/>
      <c r="I83" s="274">
        <v>0.18966835340004318</v>
      </c>
      <c r="J83" s="275"/>
      <c r="K83" s="65">
        <v>3.3859282228206729E-2</v>
      </c>
      <c r="L83" s="6"/>
      <c r="M83" s="6"/>
    </row>
    <row r="84" spans="2:13">
      <c r="B84" s="71">
        <v>37867</v>
      </c>
      <c r="C84" s="268">
        <v>0.47084299064577939</v>
      </c>
      <c r="D84" s="269"/>
      <c r="E84" s="268">
        <v>0.13567037967767234</v>
      </c>
      <c r="F84" s="269"/>
      <c r="G84" s="268">
        <v>0.37624014269744221</v>
      </c>
      <c r="H84" s="269"/>
      <c r="I84" s="268">
        <v>0.19058671627426618</v>
      </c>
      <c r="J84" s="269"/>
      <c r="K84" s="67">
        <v>3.4073042654426559E-2</v>
      </c>
      <c r="L84" s="6"/>
      <c r="M84" s="6"/>
    </row>
    <row r="85" spans="2:13">
      <c r="B85" s="73">
        <v>37958</v>
      </c>
      <c r="C85" s="270">
        <v>0.47284882343730422</v>
      </c>
      <c r="D85" s="271"/>
      <c r="E85" s="270">
        <v>0.13765831414205282</v>
      </c>
      <c r="F85" s="271"/>
      <c r="G85" s="270">
        <v>0.38130537374984347</v>
      </c>
      <c r="H85" s="271"/>
      <c r="I85" s="270">
        <v>0.19419276522861456</v>
      </c>
      <c r="J85" s="271"/>
      <c r="K85" s="69">
        <v>3.4561585140496717E-2</v>
      </c>
      <c r="L85" s="6"/>
      <c r="M85" s="6"/>
    </row>
    <row r="86" spans="2:13">
      <c r="B86" s="70">
        <v>38049</v>
      </c>
      <c r="C86" s="272">
        <v>0.47587887582922617</v>
      </c>
      <c r="D86" s="273"/>
      <c r="E86" s="272">
        <v>0.14037562574100221</v>
      </c>
      <c r="F86" s="273"/>
      <c r="G86" s="272">
        <v>0.3873516351321421</v>
      </c>
      <c r="H86" s="273"/>
      <c r="I86" s="272">
        <v>0.19910923352869497</v>
      </c>
      <c r="J86" s="273"/>
      <c r="K86" s="63">
        <v>3.5277232396037986E-2</v>
      </c>
      <c r="L86" s="6"/>
      <c r="M86" s="6"/>
    </row>
    <row r="87" spans="2:13">
      <c r="B87" s="72">
        <v>38141</v>
      </c>
      <c r="C87" s="274">
        <v>0.47967076666076902</v>
      </c>
      <c r="D87" s="275"/>
      <c r="E87" s="274">
        <v>0.14219179833220819</v>
      </c>
      <c r="F87" s="275"/>
      <c r="G87" s="274">
        <v>0.38688567880924918</v>
      </c>
      <c r="H87" s="275"/>
      <c r="I87" s="274">
        <v>0.20210222064114203</v>
      </c>
      <c r="J87" s="275"/>
      <c r="K87" s="65">
        <v>3.580629548575695E-2</v>
      </c>
      <c r="L87" s="6"/>
      <c r="M87" s="6"/>
    </row>
    <row r="88" spans="2:13">
      <c r="B88" s="71">
        <v>38233</v>
      </c>
      <c r="C88" s="268">
        <v>0.48292201675463814</v>
      </c>
      <c r="D88" s="269"/>
      <c r="E88" s="268">
        <v>0.14251241032692433</v>
      </c>
      <c r="F88" s="269"/>
      <c r="G88" s="268">
        <v>0.38331568353243534</v>
      </c>
      <c r="H88" s="269"/>
      <c r="I88" s="268">
        <v>0.20217520101700565</v>
      </c>
      <c r="J88" s="269"/>
      <c r="K88" s="67">
        <v>3.6031931216561397E-2</v>
      </c>
      <c r="L88" s="6"/>
      <c r="M88" s="6"/>
    </row>
    <row r="89" spans="2:13">
      <c r="B89" s="73">
        <v>38324</v>
      </c>
      <c r="C89" s="270">
        <v>0.48303197030613754</v>
      </c>
      <c r="D89" s="271"/>
      <c r="E89" s="270">
        <v>0.14215712136570088</v>
      </c>
      <c r="F89" s="271"/>
      <c r="G89" s="270">
        <v>0.37731611342466814</v>
      </c>
      <c r="H89" s="271"/>
      <c r="I89" s="270">
        <v>0.201441774421796</v>
      </c>
      <c r="J89" s="271"/>
      <c r="K89" s="69">
        <v>3.5969776553554364E-2</v>
      </c>
      <c r="M89" s="6"/>
    </row>
    <row r="90" spans="2:13">
      <c r="B90" s="70">
        <v>38414</v>
      </c>
      <c r="C90" s="272">
        <v>0.48308118757070867</v>
      </c>
      <c r="D90" s="273"/>
      <c r="E90" s="272">
        <v>0.14109127373551197</v>
      </c>
      <c r="F90" s="273"/>
      <c r="G90" s="272">
        <v>0.36820930840169974</v>
      </c>
      <c r="H90" s="273"/>
      <c r="I90" s="272">
        <v>0.19929985451226015</v>
      </c>
      <c r="J90" s="273"/>
      <c r="K90" s="63">
        <v>3.6436385558018543E-2</v>
      </c>
      <c r="M90" s="6"/>
    </row>
    <row r="91" spans="2:13">
      <c r="B91" s="72">
        <v>38506</v>
      </c>
      <c r="C91" s="274">
        <v>0.48104405350595403</v>
      </c>
      <c r="D91" s="275"/>
      <c r="E91" s="274">
        <v>0.14009573916688128</v>
      </c>
      <c r="F91" s="275"/>
      <c r="G91" s="274">
        <v>0.35981967703460904</v>
      </c>
      <c r="H91" s="275"/>
      <c r="I91" s="274">
        <v>0.19766110994972669</v>
      </c>
      <c r="J91" s="275"/>
      <c r="K91" s="65">
        <v>3.6851031815197902E-2</v>
      </c>
      <c r="M91" s="6"/>
    </row>
    <row r="92" spans="2:13">
      <c r="B92" s="71">
        <v>38598</v>
      </c>
      <c r="C92" s="268">
        <v>0.48261865761079864</v>
      </c>
      <c r="D92" s="269"/>
      <c r="E92" s="268">
        <v>0.14006951655537264</v>
      </c>
      <c r="F92" s="269"/>
      <c r="G92" s="268">
        <v>0.35129566977127868</v>
      </c>
      <c r="H92" s="269"/>
      <c r="I92" s="268">
        <v>0.19734442142772579</v>
      </c>
      <c r="J92" s="269"/>
      <c r="K92" s="67">
        <v>3.7492681299593225E-2</v>
      </c>
      <c r="L92" s="6"/>
      <c r="M92" s="6"/>
    </row>
    <row r="93" spans="2:13">
      <c r="B93" s="73">
        <v>38689</v>
      </c>
      <c r="C93" s="270">
        <v>0.48336983128292554</v>
      </c>
      <c r="D93" s="271"/>
      <c r="E93" s="270">
        <v>0.14035261121884965</v>
      </c>
      <c r="F93" s="271"/>
      <c r="G93" s="270">
        <v>0.34505741285746128</v>
      </c>
      <c r="H93" s="271"/>
      <c r="I93" s="270">
        <v>0.19778079360651468</v>
      </c>
      <c r="J93" s="271"/>
      <c r="K93" s="69">
        <v>3.8602714319422561E-2</v>
      </c>
      <c r="L93" s="6"/>
      <c r="M93" s="6"/>
    </row>
    <row r="94" spans="2:13">
      <c r="B94" s="70">
        <v>38779</v>
      </c>
      <c r="C94" s="272">
        <v>0.48571934457939531</v>
      </c>
      <c r="D94" s="273"/>
      <c r="E94" s="272">
        <v>0.14117554009479755</v>
      </c>
      <c r="F94" s="273"/>
      <c r="G94" s="272">
        <v>0.34187170644112902</v>
      </c>
      <c r="H94" s="273"/>
      <c r="I94" s="272">
        <v>0.1990216916193383</v>
      </c>
      <c r="J94" s="273"/>
      <c r="K94" s="63">
        <v>3.9440159610312144E-2</v>
      </c>
      <c r="L94" s="6"/>
      <c r="M94" s="6"/>
    </row>
    <row r="95" spans="2:13">
      <c r="B95" s="72">
        <v>38871</v>
      </c>
      <c r="C95" s="274">
        <v>0.49088491442813326</v>
      </c>
      <c r="D95" s="275"/>
      <c r="E95" s="274">
        <v>0.14345917126270574</v>
      </c>
      <c r="F95" s="275"/>
      <c r="G95" s="274">
        <v>0.34288225472397793</v>
      </c>
      <c r="H95" s="275"/>
      <c r="I95" s="274">
        <v>0.20269638734194967</v>
      </c>
      <c r="J95" s="275"/>
      <c r="K95" s="65">
        <v>4.0569617465218859E-2</v>
      </c>
      <c r="L95" s="6"/>
      <c r="M95" s="6"/>
    </row>
    <row r="96" spans="2:13">
      <c r="B96" s="71">
        <v>38963</v>
      </c>
      <c r="C96" s="268">
        <v>0.49492650874113936</v>
      </c>
      <c r="D96" s="269"/>
      <c r="E96" s="268">
        <v>0.14606964834856923</v>
      </c>
      <c r="F96" s="269"/>
      <c r="G96" s="268">
        <v>0.34722758425769867</v>
      </c>
      <c r="H96" s="269"/>
      <c r="I96" s="268">
        <v>0.20723038385672229</v>
      </c>
      <c r="J96" s="269"/>
      <c r="K96" s="67">
        <v>4.1821135324978345E-2</v>
      </c>
      <c r="L96" s="6"/>
      <c r="M96" s="6"/>
    </row>
    <row r="97" spans="2:13">
      <c r="B97" s="73">
        <v>39054</v>
      </c>
      <c r="C97" s="270">
        <v>0.49945764669524212</v>
      </c>
      <c r="D97" s="271"/>
      <c r="E97" s="270">
        <v>0.1482747259856376</v>
      </c>
      <c r="F97" s="271"/>
      <c r="G97" s="270">
        <v>0.35187836696213348</v>
      </c>
      <c r="H97" s="271"/>
      <c r="I97" s="270">
        <v>0.21087855171182027</v>
      </c>
      <c r="J97" s="271"/>
      <c r="K97" s="69">
        <v>4.2628374408273814E-2</v>
      </c>
      <c r="L97" s="6"/>
      <c r="M97" s="6"/>
    </row>
    <row r="98" spans="2:13">
      <c r="B98" s="70">
        <v>39144</v>
      </c>
      <c r="C98" s="272">
        <v>0.5024185431960565</v>
      </c>
      <c r="D98" s="273"/>
      <c r="E98" s="272">
        <v>0.14887998431547741</v>
      </c>
      <c r="F98" s="273"/>
      <c r="G98" s="272">
        <v>0.35083487131940599</v>
      </c>
      <c r="H98" s="273"/>
      <c r="I98" s="272">
        <v>0.21157540797721142</v>
      </c>
      <c r="J98" s="273"/>
      <c r="K98" s="63">
        <v>4.3359269101553653E-2</v>
      </c>
      <c r="L98" s="6"/>
      <c r="M98" s="6"/>
    </row>
    <row r="99" spans="2:13">
      <c r="B99" s="72">
        <v>39236</v>
      </c>
      <c r="C99" s="274">
        <v>0.50129928727094608</v>
      </c>
      <c r="D99" s="275"/>
      <c r="E99" s="274">
        <v>0.14681163841939643</v>
      </c>
      <c r="F99" s="275"/>
      <c r="G99" s="274">
        <v>0.34448374117983011</v>
      </c>
      <c r="H99" s="275"/>
      <c r="I99" s="274">
        <v>0.20761391811860735</v>
      </c>
      <c r="J99" s="275"/>
      <c r="K99" s="65">
        <v>4.3595678629063675E-2</v>
      </c>
      <c r="L99" s="6"/>
      <c r="M99" s="6"/>
    </row>
    <row r="100" spans="2:13">
      <c r="B100" s="71">
        <v>39328</v>
      </c>
      <c r="C100" s="268">
        <v>0.49952600772182137</v>
      </c>
      <c r="D100" s="269"/>
      <c r="E100" s="268">
        <v>0.14369828387014405</v>
      </c>
      <c r="F100" s="269"/>
      <c r="G100" s="268">
        <v>0.33866341692676383</v>
      </c>
      <c r="H100" s="269"/>
      <c r="I100" s="268">
        <v>0.20172972831102712</v>
      </c>
      <c r="J100" s="269"/>
      <c r="K100" s="67">
        <v>4.3241792592874591E-2</v>
      </c>
      <c r="L100" s="6"/>
      <c r="M100" s="6"/>
    </row>
    <row r="101" spans="2:13">
      <c r="B101" s="73">
        <v>39419</v>
      </c>
      <c r="C101" s="270">
        <v>0.49852441648752388</v>
      </c>
      <c r="D101" s="271"/>
      <c r="E101" s="270">
        <v>0.14144468027914958</v>
      </c>
      <c r="F101" s="271"/>
      <c r="G101" s="270">
        <v>0.33671891447237751</v>
      </c>
      <c r="H101" s="271"/>
      <c r="I101" s="270">
        <v>0.19747305587869907</v>
      </c>
      <c r="J101" s="271"/>
      <c r="K101" s="69">
        <v>4.2989881659407633E-2</v>
      </c>
      <c r="L101" s="6"/>
      <c r="M101" s="6"/>
    </row>
    <row r="102" spans="2:13">
      <c r="B102" s="70">
        <v>39510</v>
      </c>
      <c r="C102" s="272">
        <v>0.49954879748496755</v>
      </c>
      <c r="D102" s="273"/>
      <c r="E102" s="272">
        <v>0.13949509252587089</v>
      </c>
      <c r="F102" s="273"/>
      <c r="G102" s="272">
        <v>0.33735538876643856</v>
      </c>
      <c r="H102" s="273"/>
      <c r="I102" s="272">
        <v>0.1935394769351686</v>
      </c>
      <c r="J102" s="273"/>
      <c r="K102" s="63">
        <v>4.288185504524359E-2</v>
      </c>
      <c r="L102" s="6"/>
      <c r="M102" s="6"/>
    </row>
    <row r="103" spans="2:13">
      <c r="B103" s="72">
        <v>39602</v>
      </c>
      <c r="C103" s="274">
        <v>0.49979640973394823</v>
      </c>
      <c r="D103" s="275"/>
      <c r="E103" s="274">
        <v>0.13755067539250965</v>
      </c>
      <c r="F103" s="275"/>
      <c r="G103" s="274">
        <v>0.34261826208131008</v>
      </c>
      <c r="H103" s="275"/>
      <c r="I103" s="274">
        <v>0.18978093377038235</v>
      </c>
      <c r="J103" s="275"/>
      <c r="K103" s="65">
        <v>4.2271823864270475E-2</v>
      </c>
      <c r="L103" s="6"/>
      <c r="M103" s="6"/>
    </row>
    <row r="104" spans="2:13">
      <c r="B104" s="71">
        <v>39694</v>
      </c>
      <c r="C104" s="268">
        <v>0.49935017445406749</v>
      </c>
      <c r="D104" s="269"/>
      <c r="E104" s="268">
        <v>0.13580249905006156</v>
      </c>
      <c r="F104" s="269"/>
      <c r="G104" s="268">
        <v>0.34806986249068578</v>
      </c>
      <c r="H104" s="269"/>
      <c r="I104" s="268">
        <v>0.18653124797617496</v>
      </c>
      <c r="J104" s="269"/>
      <c r="K104" s="67">
        <v>4.1787962151432947E-2</v>
      </c>
      <c r="L104" s="6"/>
      <c r="M104" s="6"/>
    </row>
    <row r="105" spans="2:13">
      <c r="B105" s="73">
        <v>39785</v>
      </c>
      <c r="C105" s="270">
        <v>0.50013178530456248</v>
      </c>
      <c r="D105" s="271"/>
      <c r="E105" s="270">
        <v>0.13372458665342954</v>
      </c>
      <c r="F105" s="271"/>
      <c r="G105" s="270">
        <v>0.35006907275921151</v>
      </c>
      <c r="H105" s="271"/>
      <c r="I105" s="270">
        <v>0.18252893640818646</v>
      </c>
      <c r="J105" s="271"/>
      <c r="K105" s="69">
        <v>4.1817178469706187E-2</v>
      </c>
      <c r="L105" s="6"/>
      <c r="M105" s="6"/>
    </row>
    <row r="106" spans="2:13">
      <c r="B106" s="70">
        <v>39875</v>
      </c>
      <c r="C106" s="272">
        <v>0.49972350456304621</v>
      </c>
      <c r="D106" s="273"/>
      <c r="E106" s="272">
        <v>0.13141112224688098</v>
      </c>
      <c r="F106" s="273"/>
      <c r="G106" s="272">
        <v>0.35540035007865389</v>
      </c>
      <c r="H106" s="273"/>
      <c r="I106" s="272">
        <v>0.17829763456446257</v>
      </c>
      <c r="J106" s="273"/>
      <c r="K106" s="63">
        <v>4.2218981419877136E-2</v>
      </c>
      <c r="L106" s="6"/>
      <c r="M106" s="6"/>
    </row>
    <row r="107" spans="2:13">
      <c r="B107" s="72">
        <v>39967</v>
      </c>
      <c r="C107" s="274">
        <v>0.49980315935898029</v>
      </c>
      <c r="D107" s="275"/>
      <c r="E107" s="274">
        <v>0.13006451817972983</v>
      </c>
      <c r="F107" s="275"/>
      <c r="G107" s="274">
        <v>0.35889236047147216</v>
      </c>
      <c r="H107" s="275"/>
      <c r="I107" s="274">
        <v>0.17581786123138005</v>
      </c>
      <c r="J107" s="275"/>
      <c r="K107" s="65">
        <v>4.2697550593750827E-2</v>
      </c>
      <c r="L107" s="6"/>
      <c r="M107" s="6"/>
    </row>
    <row r="108" spans="2:13">
      <c r="B108" s="71">
        <v>40059</v>
      </c>
      <c r="C108" s="268">
        <v>0.49853075718433759</v>
      </c>
      <c r="D108" s="269"/>
      <c r="E108" s="268">
        <v>0.12883189660682051</v>
      </c>
      <c r="F108" s="269"/>
      <c r="G108" s="268">
        <v>0.35354809736359161</v>
      </c>
      <c r="H108" s="269"/>
      <c r="I108" s="268">
        <v>0.17372697028214318</v>
      </c>
      <c r="J108" s="269"/>
      <c r="K108" s="67">
        <v>4.3246507015805083E-2</v>
      </c>
      <c r="L108" s="6"/>
      <c r="M108" s="6"/>
    </row>
    <row r="109" spans="2:13">
      <c r="B109" s="73">
        <v>40150</v>
      </c>
      <c r="C109" s="270">
        <v>0.49333418126639983</v>
      </c>
      <c r="D109" s="271"/>
      <c r="E109" s="270">
        <v>0.12788360691817804</v>
      </c>
      <c r="F109" s="271"/>
      <c r="G109" s="270">
        <v>0.34731700718328901</v>
      </c>
      <c r="H109" s="271"/>
      <c r="I109" s="270">
        <v>0.17263443799176628</v>
      </c>
      <c r="J109" s="271"/>
      <c r="K109" s="69">
        <v>4.3061317975690599E-2</v>
      </c>
      <c r="L109" s="6"/>
      <c r="M109" s="6"/>
    </row>
    <row r="110" spans="2:13">
      <c r="B110" s="70">
        <v>40240</v>
      </c>
      <c r="C110" s="272">
        <v>0.48768751262778659</v>
      </c>
      <c r="D110" s="273"/>
      <c r="E110" s="272">
        <v>0.12813442211997217</v>
      </c>
      <c r="F110" s="273"/>
      <c r="G110" s="272">
        <v>0.33789155420880079</v>
      </c>
      <c r="H110" s="273"/>
      <c r="I110" s="272">
        <v>0.17379785977484163</v>
      </c>
      <c r="J110" s="273"/>
      <c r="K110" s="63">
        <v>4.3008606104089173E-2</v>
      </c>
      <c r="L110" s="6"/>
      <c r="M110" s="6"/>
    </row>
    <row r="111" spans="2:13">
      <c r="B111" s="72">
        <v>40332</v>
      </c>
      <c r="C111" s="274">
        <v>0.4838103455618602</v>
      </c>
      <c r="D111" s="275"/>
      <c r="E111" s="274">
        <v>0.12936218468037414</v>
      </c>
      <c r="F111" s="275"/>
      <c r="G111" s="274">
        <v>0.33128009014480392</v>
      </c>
      <c r="H111" s="275"/>
      <c r="I111" s="274">
        <v>0.17657522362988257</v>
      </c>
      <c r="J111" s="275"/>
      <c r="K111" s="65">
        <v>4.3308023849995984E-2</v>
      </c>
      <c r="L111" s="6"/>
      <c r="M111" s="6"/>
    </row>
    <row r="112" spans="2:13">
      <c r="B112" s="71">
        <v>40424</v>
      </c>
      <c r="C112" s="268">
        <v>0.48038617732750338</v>
      </c>
      <c r="D112" s="269"/>
      <c r="E112" s="268">
        <v>0.13096947532391226</v>
      </c>
      <c r="F112" s="269"/>
      <c r="G112" s="268">
        <v>0.33190100821831664</v>
      </c>
      <c r="H112" s="269"/>
      <c r="I112" s="268">
        <v>0.18005986902365187</v>
      </c>
      <c r="J112" s="269"/>
      <c r="K112" s="67">
        <v>4.3890953496339084E-2</v>
      </c>
      <c r="L112" s="6"/>
      <c r="M112" s="6"/>
    </row>
    <row r="113" spans="2:13">
      <c r="B113" s="73">
        <v>40515</v>
      </c>
      <c r="C113" s="270">
        <v>0.47814408362126598</v>
      </c>
      <c r="D113" s="271"/>
      <c r="E113" s="270">
        <v>0.13293854686251222</v>
      </c>
      <c r="F113" s="271"/>
      <c r="G113" s="270">
        <v>0.33308678158036142</v>
      </c>
      <c r="H113" s="271"/>
      <c r="I113" s="270">
        <v>0.1841331406915992</v>
      </c>
      <c r="J113" s="271"/>
      <c r="K113" s="69">
        <v>4.4333384157437553E-2</v>
      </c>
      <c r="L113" s="6"/>
      <c r="M113" s="6"/>
    </row>
    <row r="114" spans="2:13">
      <c r="B114" s="70">
        <v>40605</v>
      </c>
      <c r="C114" s="272">
        <v>0.47664510313659342</v>
      </c>
      <c r="D114" s="273"/>
      <c r="E114" s="272">
        <v>0.13456415913642272</v>
      </c>
      <c r="F114" s="273"/>
      <c r="G114" s="272">
        <v>0.33253677101123219</v>
      </c>
      <c r="H114" s="273"/>
      <c r="I114" s="272">
        <v>0.18749757516465804</v>
      </c>
      <c r="J114" s="273"/>
      <c r="K114" s="63">
        <v>4.4826582441752472E-2</v>
      </c>
      <c r="L114" s="6"/>
      <c r="M114" s="6"/>
    </row>
    <row r="115" spans="2:13">
      <c r="B115" s="72">
        <v>40697</v>
      </c>
      <c r="C115" s="274">
        <v>0.47455583568051068</v>
      </c>
      <c r="D115" s="275"/>
      <c r="E115" s="274">
        <v>0.13455937159274861</v>
      </c>
      <c r="F115" s="275"/>
      <c r="G115" s="274">
        <v>0.32713006063364053</v>
      </c>
      <c r="H115" s="275"/>
      <c r="I115" s="274">
        <v>0.18781352684408589</v>
      </c>
      <c r="J115" s="275"/>
      <c r="K115" s="65">
        <v>4.486391120223069E-2</v>
      </c>
      <c r="L115" s="6"/>
      <c r="M115" s="6"/>
    </row>
    <row r="116" spans="2:13">
      <c r="B116" s="71">
        <v>40789</v>
      </c>
      <c r="C116" s="268">
        <v>0.47326460505055817</v>
      </c>
      <c r="D116" s="269"/>
      <c r="E116" s="268">
        <v>0.13401252833737154</v>
      </c>
      <c r="F116" s="269"/>
      <c r="G116" s="268">
        <v>0.32057935853339448</v>
      </c>
      <c r="H116" s="269"/>
      <c r="I116" s="268">
        <v>0.18695062064139645</v>
      </c>
      <c r="J116" s="269"/>
      <c r="K116" s="67">
        <v>4.4744391920343567E-2</v>
      </c>
      <c r="L116" s="6"/>
      <c r="M116" s="6"/>
    </row>
    <row r="117" spans="2:13">
      <c r="B117" s="73">
        <v>40880</v>
      </c>
      <c r="C117" s="270">
        <v>0.47386796432964456</v>
      </c>
      <c r="D117" s="271"/>
      <c r="E117" s="270">
        <v>0.13332703934774939</v>
      </c>
      <c r="F117" s="271"/>
      <c r="G117" s="270">
        <v>0.31624858611956674</v>
      </c>
      <c r="H117" s="271"/>
      <c r="I117" s="270">
        <v>0.18552663744945005</v>
      </c>
      <c r="J117" s="271"/>
      <c r="K117" s="69">
        <v>4.4874230828367424E-2</v>
      </c>
      <c r="L117" s="6"/>
      <c r="M117" s="6"/>
    </row>
    <row r="118" spans="2:13">
      <c r="B118" s="70">
        <v>40971</v>
      </c>
      <c r="C118" s="272">
        <v>0.47645722556803982</v>
      </c>
      <c r="D118" s="273"/>
      <c r="E118" s="272">
        <v>0.13082627156070473</v>
      </c>
      <c r="F118" s="273"/>
      <c r="G118" s="272">
        <v>0.30932285329308928</v>
      </c>
      <c r="H118" s="273"/>
      <c r="I118" s="272">
        <v>0.18034589106246973</v>
      </c>
      <c r="J118" s="273"/>
      <c r="K118" s="63">
        <v>4.4811125747323662E-2</v>
      </c>
      <c r="L118" s="6"/>
      <c r="M118" s="6"/>
    </row>
    <row r="119" spans="2:13">
      <c r="B119" s="72">
        <v>41063</v>
      </c>
      <c r="C119" s="274">
        <v>0.47599007640130775</v>
      </c>
      <c r="D119" s="275"/>
      <c r="E119" s="274">
        <v>0.12808778114343744</v>
      </c>
      <c r="F119" s="275"/>
      <c r="G119" s="274">
        <v>0.30514967777890506</v>
      </c>
      <c r="H119" s="275"/>
      <c r="I119" s="274">
        <v>0.17524607788904645</v>
      </c>
      <c r="J119" s="275"/>
      <c r="K119" s="65">
        <v>4.475292294593966E-2</v>
      </c>
      <c r="L119" s="6"/>
      <c r="M119" s="6"/>
    </row>
    <row r="120" spans="2:13">
      <c r="B120" s="71">
        <v>41155</v>
      </c>
      <c r="C120" s="268">
        <v>0.47537286045490196</v>
      </c>
      <c r="D120" s="269"/>
      <c r="E120" s="268">
        <v>0.12523810483042769</v>
      </c>
      <c r="F120" s="269"/>
      <c r="G120" s="268">
        <v>0.30230879951337336</v>
      </c>
      <c r="H120" s="269"/>
      <c r="I120" s="268">
        <v>0.17003395171384639</v>
      </c>
      <c r="J120" s="269"/>
      <c r="K120" s="67">
        <v>4.4739917967863856E-2</v>
      </c>
      <c r="L120" s="6"/>
      <c r="M120" s="6"/>
    </row>
    <row r="121" spans="2:13">
      <c r="B121" s="73">
        <v>41246</v>
      </c>
      <c r="C121" s="270">
        <v>0.47470214833955177</v>
      </c>
      <c r="D121" s="271"/>
      <c r="E121" s="270">
        <v>0.12194122352718191</v>
      </c>
      <c r="F121" s="271"/>
      <c r="G121" s="270">
        <v>0.29576423119633632</v>
      </c>
      <c r="H121" s="271"/>
      <c r="I121" s="270">
        <v>0.16409346021046869</v>
      </c>
      <c r="J121" s="271"/>
      <c r="K121" s="69">
        <v>4.4774482156990196E-2</v>
      </c>
      <c r="L121" s="6"/>
      <c r="M121" s="6"/>
    </row>
    <row r="122" spans="2:13">
      <c r="B122" s="70">
        <v>41336</v>
      </c>
      <c r="C122" s="272">
        <v>0.4719670002434897</v>
      </c>
      <c r="D122" s="273"/>
      <c r="E122" s="272">
        <v>0.11959539724309552</v>
      </c>
      <c r="F122" s="273"/>
      <c r="G122" s="272">
        <v>0.2918707359619741</v>
      </c>
      <c r="H122" s="273"/>
      <c r="I122" s="272">
        <v>0.16018623634575105</v>
      </c>
      <c r="J122" s="273"/>
      <c r="K122" s="63">
        <v>4.5168808474334167E-2</v>
      </c>
      <c r="L122" s="6"/>
      <c r="M122" s="6"/>
    </row>
    <row r="123" spans="2:13">
      <c r="B123" s="72">
        <v>41428</v>
      </c>
      <c r="C123" s="274">
        <v>0.46727067321273974</v>
      </c>
      <c r="D123" s="275"/>
      <c r="E123" s="274">
        <v>0.11733140306292227</v>
      </c>
      <c r="F123" s="275"/>
      <c r="G123" s="274">
        <v>0.28485122082144082</v>
      </c>
      <c r="H123" s="275"/>
      <c r="I123" s="274">
        <v>0.15667153810641163</v>
      </c>
      <c r="J123" s="275"/>
      <c r="K123" s="65">
        <v>4.5427813905811028E-2</v>
      </c>
      <c r="L123" s="6"/>
      <c r="M123" s="6"/>
    </row>
    <row r="124" spans="2:13">
      <c r="B124" s="71">
        <v>41520</v>
      </c>
      <c r="C124" s="268">
        <v>0.46382663974553173</v>
      </c>
      <c r="D124" s="269"/>
      <c r="E124" s="268">
        <v>0.11601928296909136</v>
      </c>
      <c r="F124" s="269"/>
      <c r="G124" s="268">
        <v>0.27653119514238872</v>
      </c>
      <c r="H124" s="269"/>
      <c r="I124" s="268">
        <v>0.15472022979614211</v>
      </c>
      <c r="J124" s="269"/>
      <c r="K124" s="67">
        <v>4.5917944635849424E-2</v>
      </c>
      <c r="L124" s="6"/>
      <c r="M124" s="6"/>
    </row>
    <row r="125" spans="2:13">
      <c r="B125" s="73">
        <v>41611</v>
      </c>
      <c r="C125" s="270">
        <v>0.46148308491157169</v>
      </c>
      <c r="D125" s="271"/>
      <c r="E125" s="270">
        <v>0.11533280403606908</v>
      </c>
      <c r="F125" s="271"/>
      <c r="G125" s="270">
        <v>0.27188265322780403</v>
      </c>
      <c r="H125" s="271"/>
      <c r="I125" s="270">
        <v>0.15376020514398966</v>
      </c>
      <c r="J125" s="271"/>
      <c r="K125" s="69">
        <v>4.6508356343072751E-2</v>
      </c>
      <c r="L125" s="6"/>
      <c r="M125" s="6"/>
    </row>
    <row r="126" spans="2:13">
      <c r="B126" s="70">
        <v>41701</v>
      </c>
      <c r="C126" s="272">
        <v>0.45706373228981262</v>
      </c>
      <c r="D126" s="273"/>
      <c r="E126" s="272">
        <v>0.11485908664561437</v>
      </c>
      <c r="F126" s="273"/>
      <c r="G126" s="272">
        <v>0.26809286830774182</v>
      </c>
      <c r="H126" s="273"/>
      <c r="I126" s="272">
        <v>0.15341090045933317</v>
      </c>
      <c r="J126" s="273"/>
      <c r="K126" s="63">
        <v>4.7184793793456539E-2</v>
      </c>
      <c r="L126" s="6"/>
      <c r="M126" s="6"/>
    </row>
    <row r="127" spans="2:13">
      <c r="B127" s="72">
        <v>41793</v>
      </c>
      <c r="C127" s="274">
        <v>0.45791917027088425</v>
      </c>
      <c r="D127" s="275"/>
      <c r="E127" s="274">
        <v>0.11544586942192074</v>
      </c>
      <c r="F127" s="275"/>
      <c r="G127" s="274">
        <v>0.26781049884333991</v>
      </c>
      <c r="H127" s="275"/>
      <c r="I127" s="274">
        <v>0.15436203816717697</v>
      </c>
      <c r="J127" s="275"/>
      <c r="K127" s="65">
        <v>4.8266698759993273E-2</v>
      </c>
      <c r="L127" s="6"/>
      <c r="M127" s="6"/>
    </row>
    <row r="128" spans="2:13">
      <c r="B128" s="71">
        <v>41885</v>
      </c>
      <c r="C128" s="268">
        <v>0.45835431964792472</v>
      </c>
      <c r="D128" s="269"/>
      <c r="E128" s="268">
        <v>0.11578790176897255</v>
      </c>
      <c r="F128" s="269"/>
      <c r="G128" s="268">
        <v>0.26896254197094321</v>
      </c>
      <c r="H128" s="269"/>
      <c r="I128" s="268">
        <v>0.15492436552123276</v>
      </c>
      <c r="J128" s="269"/>
      <c r="K128" s="67">
        <v>4.9072137598227684E-2</v>
      </c>
      <c r="M128" s="6"/>
    </row>
    <row r="129" spans="2:14">
      <c r="B129" s="73">
        <v>41976</v>
      </c>
      <c r="C129" s="270">
        <v>0.46033085332533813</v>
      </c>
      <c r="D129" s="271"/>
      <c r="E129" s="270">
        <v>0.11699855634710365</v>
      </c>
      <c r="F129" s="271"/>
      <c r="G129" s="270">
        <v>0.27339770268971381</v>
      </c>
      <c r="H129" s="271"/>
      <c r="I129" s="270">
        <v>0.15686856656106901</v>
      </c>
      <c r="J129" s="271"/>
      <c r="K129" s="69">
        <v>4.9977267259450418E-2</v>
      </c>
      <c r="M129" s="6"/>
    </row>
    <row r="130" spans="2:14">
      <c r="B130" s="184">
        <v>42066</v>
      </c>
      <c r="C130" s="272">
        <v>0.46503152729942776</v>
      </c>
      <c r="D130" s="273"/>
      <c r="E130" s="297">
        <v>0.11868556327294034</v>
      </c>
      <c r="F130" s="298"/>
      <c r="G130" s="297">
        <v>0.27990722172540278</v>
      </c>
      <c r="H130" s="298"/>
      <c r="I130" s="297">
        <v>0.15935663899633998</v>
      </c>
      <c r="J130" s="298"/>
      <c r="K130" s="185">
        <v>5.1304368597338175E-2</v>
      </c>
      <c r="M130" s="6"/>
    </row>
    <row r="131" spans="2:14">
      <c r="B131" s="186">
        <v>42158</v>
      </c>
      <c r="C131" s="274">
        <v>0.47179406476694324</v>
      </c>
      <c r="D131" s="275"/>
      <c r="E131" s="274">
        <v>0.120353921569558</v>
      </c>
      <c r="F131" s="275"/>
      <c r="G131" s="274">
        <v>0.28690144400184819</v>
      </c>
      <c r="H131" s="275"/>
      <c r="I131" s="274">
        <v>0.16157023313085803</v>
      </c>
      <c r="J131" s="275"/>
      <c r="K131" s="187">
        <v>5.2520816760859311E-2</v>
      </c>
      <c r="L131" s="6"/>
      <c r="M131" s="6"/>
    </row>
    <row r="132" spans="2:14">
      <c r="B132" s="188">
        <v>42250</v>
      </c>
      <c r="C132" s="268">
        <v>0.48206577526344274</v>
      </c>
      <c r="D132" s="269"/>
      <c r="E132" s="268">
        <v>0.12293139671684508</v>
      </c>
      <c r="F132" s="269"/>
      <c r="G132" s="268">
        <v>0.29470716385875501</v>
      </c>
      <c r="H132" s="269"/>
      <c r="I132" s="268">
        <v>0.16501071076055354</v>
      </c>
      <c r="J132" s="269"/>
      <c r="K132" s="189">
        <v>5.4273060959631525E-2</v>
      </c>
      <c r="L132" s="6"/>
      <c r="M132" s="6"/>
    </row>
    <row r="133" spans="2:14">
      <c r="B133" s="190">
        <v>42339</v>
      </c>
      <c r="C133" s="270">
        <v>0.49199999999999999</v>
      </c>
      <c r="D133" s="271"/>
      <c r="E133" s="301">
        <v>0.12529999999999999</v>
      </c>
      <c r="F133" s="302"/>
      <c r="G133" s="301">
        <v>0.3</v>
      </c>
      <c r="H133" s="302"/>
      <c r="I133" s="301">
        <v>0.1681</v>
      </c>
      <c r="J133" s="302"/>
      <c r="K133" s="191">
        <v>5.5905284905467673E-2</v>
      </c>
      <c r="L133" s="6"/>
      <c r="M133" s="6"/>
    </row>
    <row r="134" spans="2:14">
      <c r="B134" s="184">
        <v>42430</v>
      </c>
      <c r="C134" s="272">
        <v>0.50292159884558318</v>
      </c>
      <c r="D134" s="273"/>
      <c r="E134" s="297">
        <v>0.12722378785286886</v>
      </c>
      <c r="F134" s="298"/>
      <c r="G134" s="297">
        <v>0.3038578303749761</v>
      </c>
      <c r="H134" s="298"/>
      <c r="I134" s="297">
        <v>0.17030599840092467</v>
      </c>
      <c r="J134" s="298"/>
      <c r="K134" s="185">
        <v>5.7314227981935424E-2</v>
      </c>
      <c r="L134" s="176"/>
      <c r="M134" s="176"/>
      <c r="N134" s="176"/>
    </row>
    <row r="135" spans="2:14">
      <c r="B135" s="186">
        <v>42522</v>
      </c>
      <c r="C135" s="274">
        <v>0.51256234039497384</v>
      </c>
      <c r="D135" s="275"/>
      <c r="E135" s="274">
        <v>0.12764040090835538</v>
      </c>
      <c r="F135" s="275"/>
      <c r="G135" s="274">
        <v>0.30678247323741642</v>
      </c>
      <c r="H135" s="275"/>
      <c r="I135" s="274">
        <v>0.16996605261263315</v>
      </c>
      <c r="J135" s="275"/>
      <c r="K135" s="187">
        <v>5.8002810602557665E-2</v>
      </c>
      <c r="L135" s="176"/>
      <c r="M135" s="176"/>
      <c r="N135" s="176"/>
    </row>
    <row r="136" spans="2:14" ht="12.75" customHeight="1">
      <c r="B136" s="188">
        <v>42614</v>
      </c>
      <c r="C136" s="268">
        <v>0.51975739468511839</v>
      </c>
      <c r="D136" s="269"/>
      <c r="E136" s="268">
        <v>0.12686405813778653</v>
      </c>
      <c r="F136" s="269"/>
      <c r="G136" s="268">
        <v>0.31136434033970495</v>
      </c>
      <c r="H136" s="269"/>
      <c r="I136" s="268">
        <v>0.16782807495879667</v>
      </c>
      <c r="J136" s="269"/>
      <c r="K136" s="189">
        <v>5.8051992668941087E-2</v>
      </c>
      <c r="M136" s="176"/>
      <c r="N136" s="176"/>
    </row>
    <row r="137" spans="2:14" ht="12.75" customHeight="1">
      <c r="B137" s="190">
        <v>42705</v>
      </c>
      <c r="C137" s="270">
        <v>0.52606122956592249</v>
      </c>
      <c r="D137" s="271"/>
      <c r="E137" s="301">
        <v>0.12591110753425516</v>
      </c>
      <c r="F137" s="302"/>
      <c r="G137" s="301">
        <v>0.31606303382001277</v>
      </c>
      <c r="H137" s="302"/>
      <c r="I137" s="301">
        <v>0.16553025576794758</v>
      </c>
      <c r="J137" s="302"/>
      <c r="K137" s="191">
        <v>5.7467089592318471E-2</v>
      </c>
      <c r="M137" s="176"/>
      <c r="N137" s="176"/>
    </row>
    <row r="138" spans="2:14" ht="12.75" customHeight="1">
      <c r="B138" s="184">
        <v>42795</v>
      </c>
      <c r="C138" s="272">
        <v>0.52719200279886302</v>
      </c>
      <c r="D138" s="273"/>
      <c r="E138" s="297">
        <v>0.12389733847258326</v>
      </c>
      <c r="F138" s="298"/>
      <c r="G138" s="297">
        <v>0.31790311099571816</v>
      </c>
      <c r="H138" s="298"/>
      <c r="I138" s="297">
        <v>0.1619846026955209</v>
      </c>
      <c r="J138" s="298"/>
      <c r="K138" s="185">
        <v>5.6423087370898101E-2</v>
      </c>
      <c r="M138" s="176"/>
      <c r="N138" s="176"/>
    </row>
    <row r="139" spans="2:14" ht="12.75" customHeight="1">
      <c r="B139" s="186">
        <v>42887</v>
      </c>
      <c r="C139" s="274">
        <v>0.52846800678654871</v>
      </c>
      <c r="D139" s="275"/>
      <c r="E139" s="274">
        <v>0.12244025664921376</v>
      </c>
      <c r="F139" s="275"/>
      <c r="G139" s="274">
        <v>0.31737285375387131</v>
      </c>
      <c r="H139" s="275"/>
      <c r="I139" s="274">
        <v>0.15936289664920034</v>
      </c>
      <c r="J139" s="275"/>
      <c r="K139" s="187">
        <v>5.5688744522241422E-2</v>
      </c>
      <c r="M139" s="176"/>
      <c r="N139" s="176"/>
    </row>
    <row r="140" spans="2:14" ht="12.75" customHeight="1">
      <c r="B140" s="188">
        <v>42979</v>
      </c>
      <c r="C140" s="268"/>
      <c r="D140" s="269"/>
      <c r="E140" s="268"/>
      <c r="F140" s="269"/>
      <c r="G140" s="268"/>
      <c r="H140" s="269"/>
      <c r="I140" s="268"/>
      <c r="J140" s="269"/>
      <c r="K140" s="189"/>
      <c r="M140" s="176"/>
      <c r="N140" s="176"/>
    </row>
    <row r="141" spans="2:14" ht="12.75" customHeight="1">
      <c r="B141" s="190">
        <v>43070</v>
      </c>
      <c r="C141" s="270"/>
      <c r="D141" s="271"/>
      <c r="E141" s="301"/>
      <c r="F141" s="302"/>
      <c r="G141" s="301"/>
      <c r="H141" s="302"/>
      <c r="I141" s="301"/>
      <c r="J141" s="302"/>
      <c r="K141" s="191"/>
      <c r="M141" s="176"/>
      <c r="N141" s="176"/>
    </row>
    <row r="142" spans="2:14" ht="9.75" customHeight="1">
      <c r="B142" s="181"/>
      <c r="C142" s="182"/>
      <c r="D142" s="182"/>
      <c r="E142" s="14"/>
      <c r="F142" s="14"/>
      <c r="G142" s="14"/>
      <c r="H142" s="14"/>
      <c r="I142" s="14"/>
      <c r="J142" s="14"/>
      <c r="K142" s="14"/>
      <c r="M142" s="176"/>
      <c r="N142" s="176"/>
    </row>
    <row r="143" spans="2:14">
      <c r="B143" s="181"/>
      <c r="C143" s="182"/>
      <c r="D143" s="182"/>
      <c r="E143" s="14"/>
      <c r="F143" s="14"/>
      <c r="G143" s="14"/>
      <c r="H143" s="14"/>
      <c r="I143" s="14"/>
      <c r="J143" s="14"/>
      <c r="K143" s="14"/>
      <c r="M143" s="176"/>
      <c r="N143" s="176"/>
    </row>
    <row r="144" spans="2:14" ht="18.75" customHeight="1">
      <c r="B144" s="181"/>
      <c r="C144" s="182"/>
      <c r="D144" s="303" t="s">
        <v>216</v>
      </c>
      <c r="E144" s="303"/>
      <c r="F144" s="303"/>
      <c r="G144" s="303"/>
      <c r="H144" s="303"/>
      <c r="I144" s="303"/>
      <c r="J144" s="303"/>
      <c r="K144" s="14"/>
      <c r="M144" s="176"/>
      <c r="N144" s="176"/>
    </row>
    <row r="145" spans="1:16" ht="25.5" customHeight="1">
      <c r="A145" s="59"/>
      <c r="B145" s="74" t="s">
        <v>80</v>
      </c>
      <c r="C145" s="14"/>
      <c r="D145" s="303"/>
      <c r="E145" s="303"/>
      <c r="F145" s="303"/>
      <c r="G145" s="303"/>
      <c r="H145" s="303"/>
      <c r="I145" s="303"/>
      <c r="J145" s="303"/>
      <c r="K145" s="14"/>
      <c r="M145" s="6"/>
    </row>
    <row r="146" spans="1:16" ht="18" customHeight="1">
      <c r="A146" s="59"/>
      <c r="B146" s="74" t="s">
        <v>82</v>
      </c>
      <c r="C146" s="14"/>
      <c r="D146" s="183"/>
      <c r="E146" s="179"/>
      <c r="F146" s="183"/>
      <c r="G146" s="199" t="s">
        <v>212</v>
      </c>
      <c r="H146" s="183"/>
      <c r="I146" s="183"/>
      <c r="J146" s="183"/>
      <c r="K146" s="14"/>
      <c r="L146" s="14"/>
      <c r="M146" s="6"/>
    </row>
    <row r="147" spans="1:16" ht="44.25" customHeight="1">
      <c r="D147" s="308" t="s">
        <v>217</v>
      </c>
      <c r="E147" s="308"/>
      <c r="F147" s="308"/>
      <c r="G147" s="308"/>
      <c r="H147" s="308"/>
      <c r="I147" s="308"/>
      <c r="J147" s="308"/>
      <c r="M147" s="6"/>
    </row>
    <row r="149" spans="1:16" ht="15.75">
      <c r="B149" s="283" t="s">
        <v>118</v>
      </c>
      <c r="C149" s="276"/>
      <c r="D149" s="276"/>
      <c r="E149" s="276"/>
      <c r="F149" s="276"/>
      <c r="G149" s="276"/>
      <c r="H149" s="276"/>
      <c r="I149" s="276"/>
      <c r="J149" s="276"/>
      <c r="K149" s="276"/>
      <c r="L149" s="276"/>
      <c r="M149" s="276"/>
      <c r="P149" s="4"/>
    </row>
    <row r="150" spans="1:16">
      <c r="B150" s="60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59"/>
    </row>
    <row r="151" spans="1:16">
      <c r="B151" s="277" t="s">
        <v>83</v>
      </c>
      <c r="C151" s="290" t="s">
        <v>116</v>
      </c>
      <c r="D151" s="291"/>
      <c r="E151" s="291"/>
      <c r="F151" s="292"/>
      <c r="G151" s="306" t="s">
        <v>117</v>
      </c>
      <c r="H151" s="307"/>
      <c r="I151" s="307"/>
      <c r="J151" s="307"/>
      <c r="K151" s="6"/>
      <c r="L151" s="6"/>
      <c r="M151" s="6"/>
      <c r="N151" s="59"/>
    </row>
    <row r="152" spans="1:16" ht="23.25" customHeight="1">
      <c r="B152" s="278"/>
      <c r="C152" s="279" t="s">
        <v>119</v>
      </c>
      <c r="D152" s="280"/>
      <c r="E152" s="281" t="s">
        <v>121</v>
      </c>
      <c r="F152" s="282"/>
      <c r="G152" s="284" t="s">
        <v>120</v>
      </c>
      <c r="H152" s="285"/>
      <c r="I152" s="281" t="s">
        <v>122</v>
      </c>
      <c r="J152" s="282"/>
    </row>
    <row r="153" spans="1:16">
      <c r="B153" s="92" t="s">
        <v>84</v>
      </c>
      <c r="C153" s="299">
        <v>0.30216820618275803</v>
      </c>
      <c r="D153" s="300"/>
      <c r="E153" s="293">
        <v>83.753382501193826</v>
      </c>
      <c r="F153" s="294"/>
      <c r="G153" s="299">
        <v>0.2883081509941261</v>
      </c>
      <c r="H153" s="300"/>
      <c r="I153" s="293">
        <v>93.821297819281583</v>
      </c>
      <c r="J153" s="294"/>
    </row>
    <row r="154" spans="1:16">
      <c r="B154" s="93" t="s">
        <v>85</v>
      </c>
      <c r="C154" s="286">
        <v>0.15283397714190838</v>
      </c>
      <c r="D154" s="287"/>
      <c r="E154" s="295">
        <v>81.514305442408542</v>
      </c>
      <c r="F154" s="296"/>
      <c r="G154" s="286">
        <v>0.1649753115478558</v>
      </c>
      <c r="H154" s="287"/>
      <c r="I154" s="295">
        <v>93.796428170505095</v>
      </c>
      <c r="J154" s="296"/>
    </row>
    <row r="155" spans="1:16">
      <c r="B155" s="94" t="s">
        <v>86</v>
      </c>
      <c r="C155" s="288">
        <v>0.14140814549612249</v>
      </c>
      <c r="D155" s="289"/>
      <c r="E155" s="304">
        <v>126.43430064714568</v>
      </c>
      <c r="F155" s="305"/>
      <c r="G155" s="288">
        <v>0.11238770962841747</v>
      </c>
      <c r="H155" s="289"/>
      <c r="I155" s="304">
        <v>121.34655632942373</v>
      </c>
      <c r="J155" s="305"/>
    </row>
    <row r="156" spans="1:16">
      <c r="B156" s="93" t="s">
        <v>87</v>
      </c>
      <c r="C156" s="286">
        <v>0.20112635973735729</v>
      </c>
      <c r="D156" s="287"/>
      <c r="E156" s="295">
        <v>105.59227450825188</v>
      </c>
      <c r="F156" s="296"/>
      <c r="G156" s="286">
        <v>0.24739853799453287</v>
      </c>
      <c r="H156" s="287"/>
      <c r="I156" s="295">
        <v>148.2566193058139</v>
      </c>
      <c r="J156" s="296"/>
    </row>
    <row r="157" spans="1:16">
      <c r="B157" s="94" t="s">
        <v>88</v>
      </c>
      <c r="C157" s="288">
        <v>0.16153127259481079</v>
      </c>
      <c r="D157" s="289"/>
      <c r="E157" s="304">
        <v>75.295548566346341</v>
      </c>
      <c r="F157" s="305"/>
      <c r="G157" s="288">
        <v>0.17383953309929065</v>
      </c>
      <c r="H157" s="289"/>
      <c r="I157" s="304">
        <v>82.070622445778227</v>
      </c>
      <c r="J157" s="305"/>
    </row>
    <row r="158" spans="1:16">
      <c r="B158" s="93" t="s">
        <v>89</v>
      </c>
      <c r="C158" s="286">
        <v>8.731392682774522E-2</v>
      </c>
      <c r="D158" s="287"/>
      <c r="E158" s="295">
        <v>51.781858597474965</v>
      </c>
      <c r="F158" s="296"/>
      <c r="G158" s="286">
        <v>9.9569168662408919E-2</v>
      </c>
      <c r="H158" s="287"/>
      <c r="I158" s="295">
        <v>64.167748832129618</v>
      </c>
      <c r="J158" s="296"/>
    </row>
    <row r="159" spans="1:16">
      <c r="B159" s="94" t="s">
        <v>90</v>
      </c>
      <c r="C159" s="288">
        <v>0.14435115356869571</v>
      </c>
      <c r="D159" s="289"/>
      <c r="E159" s="304">
        <v>101.11523871914264</v>
      </c>
      <c r="F159" s="305"/>
      <c r="G159" s="288">
        <v>0.14890188801600376</v>
      </c>
      <c r="H159" s="289"/>
      <c r="I159" s="304">
        <v>107.71723226229096</v>
      </c>
      <c r="J159" s="305"/>
    </row>
    <row r="160" spans="1:16">
      <c r="B160" s="93" t="s">
        <v>91</v>
      </c>
      <c r="C160" s="286">
        <v>0.18317959263279077</v>
      </c>
      <c r="D160" s="287"/>
      <c r="E160" s="295">
        <v>81.99143647025177</v>
      </c>
      <c r="F160" s="296"/>
      <c r="G160" s="286">
        <v>0.17445324474753859</v>
      </c>
      <c r="H160" s="287"/>
      <c r="I160" s="295">
        <v>80.100036306769894</v>
      </c>
      <c r="J160" s="296"/>
    </row>
    <row r="161" spans="2:10">
      <c r="B161" s="94" t="s">
        <v>92</v>
      </c>
      <c r="C161" s="288">
        <v>0.28403370416106155</v>
      </c>
      <c r="D161" s="289"/>
      <c r="E161" s="304">
        <v>84.925807087824808</v>
      </c>
      <c r="F161" s="305"/>
      <c r="G161" s="288">
        <v>0.23611819289300714</v>
      </c>
      <c r="H161" s="289"/>
      <c r="I161" s="304">
        <v>77.488489866204631</v>
      </c>
      <c r="J161" s="305"/>
    </row>
    <row r="162" spans="2:10">
      <c r="B162" s="93" t="s">
        <v>93</v>
      </c>
      <c r="C162" s="286">
        <v>0.12465722115817467</v>
      </c>
      <c r="D162" s="287"/>
      <c r="E162" s="295">
        <v>223.89282746924243</v>
      </c>
      <c r="F162" s="296"/>
      <c r="G162" s="286">
        <v>9.3386830137588889E-2</v>
      </c>
      <c r="H162" s="287"/>
      <c r="I162" s="295">
        <v>187.43201071268476</v>
      </c>
      <c r="J162" s="296"/>
    </row>
    <row r="163" spans="2:10">
      <c r="B163" s="94" t="s">
        <v>94</v>
      </c>
      <c r="C163" s="288">
        <v>0.13493478618665261</v>
      </c>
      <c r="D163" s="289"/>
      <c r="E163" s="304">
        <v>43.528673342189812</v>
      </c>
      <c r="F163" s="305"/>
      <c r="G163" s="288">
        <v>0.13284289580394637</v>
      </c>
      <c r="H163" s="289"/>
      <c r="I163" s="304">
        <v>48.342921350944856</v>
      </c>
      <c r="J163" s="305"/>
    </row>
    <row r="164" spans="2:10">
      <c r="B164" s="93" t="s">
        <v>95</v>
      </c>
      <c r="C164" s="286">
        <v>0.15276380776775619</v>
      </c>
      <c r="D164" s="287"/>
      <c r="E164" s="295">
        <v>84.231402226981317</v>
      </c>
      <c r="F164" s="296"/>
      <c r="G164" s="286">
        <v>0.15250232583313261</v>
      </c>
      <c r="H164" s="287"/>
      <c r="I164" s="295">
        <v>88.521474462708042</v>
      </c>
      <c r="J164" s="296"/>
    </row>
    <row r="165" spans="2:10">
      <c r="B165" s="94" t="s">
        <v>96</v>
      </c>
      <c r="C165" s="288">
        <v>0.2828408986535304</v>
      </c>
      <c r="D165" s="289"/>
      <c r="E165" s="304">
        <v>52.804094104626671</v>
      </c>
      <c r="F165" s="305"/>
      <c r="G165" s="288">
        <v>0.26478171019658392</v>
      </c>
      <c r="H165" s="289"/>
      <c r="I165" s="304">
        <v>63.445292446142695</v>
      </c>
      <c r="J165" s="305"/>
    </row>
    <row r="166" spans="2:10">
      <c r="B166" s="93" t="s">
        <v>97</v>
      </c>
      <c r="C166" s="286">
        <v>0.23351753453653926</v>
      </c>
      <c r="D166" s="287"/>
      <c r="E166" s="295">
        <v>61.824511724201827</v>
      </c>
      <c r="F166" s="296"/>
      <c r="G166" s="286">
        <v>0.20415341349291921</v>
      </c>
      <c r="H166" s="287"/>
      <c r="I166" s="295">
        <v>65.269138166342188</v>
      </c>
      <c r="J166" s="296"/>
    </row>
    <row r="167" spans="2:10">
      <c r="B167" s="94" t="s">
        <v>98</v>
      </c>
      <c r="C167" s="288">
        <v>0.14471022391532493</v>
      </c>
      <c r="D167" s="289"/>
      <c r="E167" s="304">
        <v>123.41223575025269</v>
      </c>
      <c r="F167" s="305"/>
      <c r="G167" s="288">
        <v>0.32779578823075095</v>
      </c>
      <c r="H167" s="289"/>
      <c r="I167" s="304">
        <v>129.64770028602416</v>
      </c>
      <c r="J167" s="305"/>
    </row>
    <row r="168" spans="2:10">
      <c r="B168" s="93" t="s">
        <v>99</v>
      </c>
      <c r="C168" s="286">
        <v>0.10551397633042404</v>
      </c>
      <c r="D168" s="287"/>
      <c r="E168" s="295">
        <v>24.070129043316438</v>
      </c>
      <c r="F168" s="296"/>
      <c r="G168" s="286">
        <v>0.11839369241136942</v>
      </c>
      <c r="H168" s="287"/>
      <c r="I168" s="295">
        <v>34.770684884546633</v>
      </c>
      <c r="J168" s="296"/>
    </row>
    <row r="169" spans="2:10">
      <c r="B169" s="94" t="s">
        <v>100</v>
      </c>
      <c r="C169" s="288">
        <v>0.2121826573698706</v>
      </c>
      <c r="D169" s="289"/>
      <c r="E169" s="304">
        <v>49.16430724267056</v>
      </c>
      <c r="F169" s="305"/>
      <c r="G169" s="288">
        <v>0.27701355489106888</v>
      </c>
      <c r="H169" s="289"/>
      <c r="I169" s="304">
        <v>70.545255274454291</v>
      </c>
      <c r="J169" s="305"/>
    </row>
    <row r="170" spans="2:10">
      <c r="B170" s="93" t="s">
        <v>101</v>
      </c>
      <c r="C170" s="286">
        <v>0.25318600285229453</v>
      </c>
      <c r="D170" s="287"/>
      <c r="E170" s="295">
        <v>106.54348514167425</v>
      </c>
      <c r="F170" s="296"/>
      <c r="G170" s="286">
        <v>0.19536203680269981</v>
      </c>
      <c r="H170" s="287"/>
      <c r="I170" s="295">
        <v>103.328338618846</v>
      </c>
      <c r="J170" s="296"/>
    </row>
    <row r="171" spans="2:10">
      <c r="B171" s="94" t="s">
        <v>102</v>
      </c>
      <c r="C171" s="288">
        <v>0.12214351096355223</v>
      </c>
      <c r="D171" s="289"/>
      <c r="E171" s="304">
        <v>41.23667006041007</v>
      </c>
      <c r="F171" s="305"/>
      <c r="G171" s="288">
        <v>0.13927356682213046</v>
      </c>
      <c r="H171" s="289"/>
      <c r="I171" s="304">
        <v>47.191668377873079</v>
      </c>
      <c r="J171" s="305"/>
    </row>
    <row r="172" spans="2:10">
      <c r="B172" s="93" t="s">
        <v>103</v>
      </c>
      <c r="C172" s="286">
        <v>0.16684801992874376</v>
      </c>
      <c r="D172" s="287"/>
      <c r="E172" s="295">
        <v>54.901989075874098</v>
      </c>
      <c r="F172" s="296"/>
      <c r="G172" s="286">
        <v>0.1611385846391741</v>
      </c>
      <c r="H172" s="287"/>
      <c r="I172" s="295">
        <v>55.980934883295895</v>
      </c>
      <c r="J172" s="296"/>
    </row>
    <row r="173" spans="2:10">
      <c r="B173" s="94" t="s">
        <v>104</v>
      </c>
      <c r="C173" s="288">
        <v>7.8918725406596987E-2</v>
      </c>
      <c r="D173" s="289"/>
      <c r="E173" s="304">
        <v>144.2551576125683</v>
      </c>
      <c r="F173" s="305"/>
      <c r="G173" s="288">
        <v>7.274833405659574E-2</v>
      </c>
      <c r="H173" s="289"/>
      <c r="I173" s="304">
        <v>143.73663940823181</v>
      </c>
      <c r="J173" s="305"/>
    </row>
    <row r="174" spans="2:10">
      <c r="B174" s="93" t="s">
        <v>105</v>
      </c>
      <c r="C174" s="286">
        <v>0.25221394649336076</v>
      </c>
      <c r="D174" s="287"/>
      <c r="E174" s="295">
        <v>64.406002513138844</v>
      </c>
      <c r="F174" s="296"/>
      <c r="G174" s="286">
        <v>0.24519909065245774</v>
      </c>
      <c r="H174" s="287"/>
      <c r="I174" s="295">
        <v>69.972053663930069</v>
      </c>
      <c r="J174" s="296"/>
    </row>
    <row r="175" spans="2:10">
      <c r="B175" s="94" t="s">
        <v>106</v>
      </c>
      <c r="C175" s="288">
        <v>0.27388340418098317</v>
      </c>
      <c r="D175" s="289"/>
      <c r="E175" s="304">
        <v>98.222669299528732</v>
      </c>
      <c r="F175" s="305"/>
      <c r="G175" s="288">
        <v>0.27334404660384953</v>
      </c>
      <c r="H175" s="289"/>
      <c r="I175" s="304">
        <v>102.25752545686952</v>
      </c>
      <c r="J175" s="305"/>
    </row>
    <row r="176" spans="2:10">
      <c r="B176" s="93" t="s">
        <v>107</v>
      </c>
      <c r="C176" s="286">
        <v>0.12061361136446885</v>
      </c>
      <c r="D176" s="287"/>
      <c r="E176" s="295">
        <v>70.831647284434993</v>
      </c>
      <c r="F176" s="296"/>
      <c r="G176" s="286">
        <v>0.11162478990191523</v>
      </c>
      <c r="H176" s="287"/>
      <c r="I176" s="295">
        <v>71.872599212981697</v>
      </c>
      <c r="J176" s="296"/>
    </row>
    <row r="177" spans="1:14">
      <c r="B177" s="94" t="s">
        <v>108</v>
      </c>
      <c r="C177" s="288">
        <v>0.19196099967273036</v>
      </c>
      <c r="D177" s="289"/>
      <c r="E177" s="304">
        <v>79.108508238542356</v>
      </c>
      <c r="F177" s="305"/>
      <c r="G177" s="288">
        <v>0.19377626026483552</v>
      </c>
      <c r="H177" s="289"/>
      <c r="I177" s="304">
        <v>86.509142273631326</v>
      </c>
      <c r="J177" s="305"/>
    </row>
    <row r="178" spans="1:14">
      <c r="B178" s="93" t="s">
        <v>109</v>
      </c>
      <c r="C178" s="286">
        <v>0.18944487046641695</v>
      </c>
      <c r="D178" s="287"/>
      <c r="E178" s="295">
        <v>85.5041874772879</v>
      </c>
      <c r="F178" s="296"/>
      <c r="G178" s="286">
        <v>0.19783969939130708</v>
      </c>
      <c r="H178" s="287"/>
      <c r="I178" s="295">
        <v>88.896213100761443</v>
      </c>
      <c r="J178" s="296"/>
    </row>
    <row r="179" spans="1:14">
      <c r="B179" s="94" t="s">
        <v>110</v>
      </c>
      <c r="C179" s="288">
        <v>0.11859211428635447</v>
      </c>
      <c r="D179" s="289"/>
      <c r="E179" s="304">
        <v>127.14539385730625</v>
      </c>
      <c r="F179" s="305"/>
      <c r="G179" s="288">
        <v>0.12193979145124302</v>
      </c>
      <c r="H179" s="289"/>
      <c r="I179" s="304">
        <v>132.89472272847391</v>
      </c>
      <c r="J179" s="305"/>
    </row>
    <row r="180" spans="1:14">
      <c r="A180" s="59"/>
      <c r="B180" s="93" t="s">
        <v>111</v>
      </c>
      <c r="C180" s="286">
        <v>0.23423143398740481</v>
      </c>
      <c r="D180" s="287"/>
      <c r="E180" s="295">
        <v>61.571248645045905</v>
      </c>
      <c r="F180" s="296"/>
      <c r="G180" s="286">
        <v>0.20741065847140763</v>
      </c>
      <c r="H180" s="287"/>
      <c r="I180" s="295">
        <v>66.160896202807862</v>
      </c>
      <c r="J180" s="296"/>
    </row>
    <row r="181" spans="1:14">
      <c r="A181" s="59"/>
      <c r="B181" s="94" t="s">
        <v>112</v>
      </c>
      <c r="C181" s="288">
        <v>0.18287553644528814</v>
      </c>
      <c r="D181" s="289"/>
      <c r="E181" s="304">
        <v>82.733136693864822</v>
      </c>
      <c r="F181" s="305"/>
      <c r="G181" s="288">
        <v>0.16205110874644252</v>
      </c>
      <c r="H181" s="289"/>
      <c r="I181" s="304">
        <v>80.049876732404641</v>
      </c>
      <c r="J181" s="305"/>
    </row>
    <row r="182" spans="1:14">
      <c r="A182" s="59"/>
      <c r="B182" s="93" t="s">
        <v>113</v>
      </c>
      <c r="C182" s="286">
        <v>0.10526259429542989</v>
      </c>
      <c r="D182" s="287"/>
      <c r="E182" s="295">
        <v>63.390173805939504</v>
      </c>
      <c r="F182" s="296"/>
      <c r="G182" s="286">
        <v>0.12754201339442017</v>
      </c>
      <c r="H182" s="287"/>
      <c r="I182" s="295">
        <v>71.422800054742027</v>
      </c>
      <c r="J182" s="296"/>
    </row>
    <row r="183" spans="1:14" ht="18.75" customHeight="1">
      <c r="A183" s="59"/>
      <c r="B183" s="94" t="s">
        <v>114</v>
      </c>
      <c r="C183" s="288">
        <v>0.11019382051503453</v>
      </c>
      <c r="D183" s="289"/>
      <c r="E183" s="304">
        <v>18.455134135060128</v>
      </c>
      <c r="F183" s="305"/>
      <c r="G183" s="288">
        <v>9.5672989485981297E-2</v>
      </c>
      <c r="H183" s="289"/>
      <c r="I183" s="304">
        <v>18.270120259019425</v>
      </c>
      <c r="J183" s="305"/>
    </row>
    <row r="184" spans="1:14">
      <c r="A184" s="59"/>
      <c r="B184" s="95" t="s">
        <v>115</v>
      </c>
      <c r="C184" s="312">
        <v>0.17841235508221051</v>
      </c>
      <c r="D184" s="313"/>
      <c r="E184" s="310">
        <v>44.577284372331341</v>
      </c>
      <c r="F184" s="311"/>
      <c r="G184" s="312">
        <v>0.15715086461121031</v>
      </c>
      <c r="H184" s="313"/>
      <c r="I184" s="310">
        <v>48.149729575861087</v>
      </c>
      <c r="J184" s="311"/>
    </row>
    <row r="185" spans="1:14">
      <c r="A185" s="59"/>
      <c r="B185" s="74" t="s">
        <v>127</v>
      </c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59"/>
    </row>
    <row r="186" spans="1:14">
      <c r="A186" s="59"/>
      <c r="B186" s="74" t="s">
        <v>128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59"/>
    </row>
    <row r="187" spans="1:14">
      <c r="A187" s="59"/>
      <c r="B187" s="74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59"/>
    </row>
    <row r="188" spans="1:14" ht="15.75">
      <c r="A188" s="59"/>
      <c r="B188" s="283" t="s">
        <v>129</v>
      </c>
      <c r="C188" s="276"/>
      <c r="D188" s="276"/>
      <c r="E188" s="276"/>
      <c r="F188" s="276"/>
      <c r="G188" s="276"/>
      <c r="H188" s="276"/>
      <c r="I188" s="276"/>
      <c r="J188" s="276"/>
      <c r="K188" s="276"/>
      <c r="L188" s="276"/>
      <c r="M188" s="276"/>
      <c r="N188" s="59"/>
    </row>
    <row r="189" spans="1:14">
      <c r="A189" s="59"/>
      <c r="B189" s="74"/>
      <c r="C189" s="6"/>
      <c r="D189" s="6"/>
      <c r="E189" s="6"/>
      <c r="F189" s="6"/>
      <c r="G189" s="6"/>
      <c r="H189" s="6"/>
      <c r="I189" s="6"/>
      <c r="J189" s="6"/>
      <c r="K189" s="96"/>
      <c r="L189" s="96"/>
      <c r="M189" s="6"/>
      <c r="N189" s="59"/>
    </row>
    <row r="190" spans="1:14">
      <c r="A190" s="59"/>
      <c r="B190" s="74"/>
      <c r="C190" s="309" t="s">
        <v>142</v>
      </c>
      <c r="D190" s="309"/>
      <c r="E190" s="309"/>
      <c r="F190" s="309"/>
      <c r="G190" s="309"/>
      <c r="H190" s="309"/>
      <c r="I190" s="309"/>
      <c r="J190" s="309"/>
      <c r="K190" s="309"/>
      <c r="L190" s="96"/>
      <c r="M190" s="6"/>
      <c r="N190" s="59"/>
    </row>
    <row r="191" spans="1:14">
      <c r="A191" s="59"/>
      <c r="B191" s="97" t="s">
        <v>130</v>
      </c>
      <c r="C191" s="97">
        <v>2006</v>
      </c>
      <c r="D191" s="97">
        <v>2007</v>
      </c>
      <c r="E191" s="97">
        <v>2008</v>
      </c>
      <c r="F191" s="97">
        <v>2009</v>
      </c>
      <c r="G191" s="97">
        <v>2010</v>
      </c>
      <c r="H191" s="97">
        <v>2011</v>
      </c>
      <c r="I191" s="97">
        <v>2012</v>
      </c>
      <c r="J191" s="97">
        <v>2013</v>
      </c>
      <c r="K191" s="97">
        <v>2015</v>
      </c>
      <c r="L191" s="96"/>
      <c r="N191" s="59"/>
    </row>
    <row r="192" spans="1:14">
      <c r="A192" s="59"/>
      <c r="B192" s="92" t="s">
        <v>131</v>
      </c>
      <c r="C192" s="98">
        <v>0.21332992483497493</v>
      </c>
      <c r="D192" s="99">
        <v>0.20892715851589577</v>
      </c>
      <c r="E192" s="100">
        <v>0.18626914512945295</v>
      </c>
      <c r="F192" s="99">
        <v>0.19599427021881394</v>
      </c>
      <c r="G192" s="100">
        <v>0.21200063393755311</v>
      </c>
      <c r="H192" s="99">
        <v>0.20595756309847385</v>
      </c>
      <c r="I192" s="100">
        <v>0.22570734156297026</v>
      </c>
      <c r="J192" s="99">
        <v>0.23371061893334205</v>
      </c>
      <c r="K192" s="99">
        <v>0.21</v>
      </c>
      <c r="N192" s="59"/>
    </row>
    <row r="193" spans="1:14">
      <c r="A193" s="59"/>
      <c r="B193" s="93" t="s">
        <v>132</v>
      </c>
      <c r="C193" s="101">
        <v>0.28896963795741576</v>
      </c>
      <c r="D193" s="102">
        <v>0.31143738145819466</v>
      </c>
      <c r="E193" s="103">
        <v>0.32858549949780841</v>
      </c>
      <c r="F193" s="102">
        <v>0.39693789369553834</v>
      </c>
      <c r="G193" s="103">
        <v>0.38241501766679503</v>
      </c>
      <c r="H193" s="102">
        <v>0.37641021720821377</v>
      </c>
      <c r="I193" s="103">
        <v>0.44076897830798611</v>
      </c>
      <c r="J193" s="102"/>
      <c r="K193" s="102">
        <v>0.63</v>
      </c>
      <c r="N193" s="59"/>
    </row>
    <row r="194" spans="1:14">
      <c r="A194" s="59"/>
      <c r="B194" s="94" t="s">
        <v>65</v>
      </c>
      <c r="C194" s="104">
        <v>0.24277522025892556</v>
      </c>
      <c r="D194" s="76">
        <v>0.25626074644991403</v>
      </c>
      <c r="E194" s="78">
        <v>0.31409242718907671</v>
      </c>
      <c r="F194" s="76">
        <v>0.31703362717339362</v>
      </c>
      <c r="G194" s="78">
        <v>0.30688963246186757</v>
      </c>
      <c r="H194" s="76">
        <v>0.31112622625128139</v>
      </c>
      <c r="I194" s="78">
        <v>0.29921855042264578</v>
      </c>
      <c r="J194" s="76">
        <v>0.28224751615902777</v>
      </c>
      <c r="K194" s="76">
        <v>0.36</v>
      </c>
      <c r="N194" s="59"/>
    </row>
    <row r="195" spans="1:14">
      <c r="A195" s="59"/>
      <c r="B195" s="93" t="s">
        <v>61</v>
      </c>
      <c r="C195" s="101">
        <v>0.25245188459447843</v>
      </c>
      <c r="D195" s="102">
        <v>0.25959220887402107</v>
      </c>
      <c r="E195" s="103">
        <v>0.2753643088759829</v>
      </c>
      <c r="F195" s="102">
        <v>0.27998410380695221</v>
      </c>
      <c r="G195" s="103">
        <v>0.28912335590870103</v>
      </c>
      <c r="H195" s="102">
        <v>0.30572804818698035</v>
      </c>
      <c r="I195" s="103">
        <v>0.33606993934527779</v>
      </c>
      <c r="J195" s="102">
        <v>0.36510127738616638</v>
      </c>
      <c r="K195" s="102">
        <v>0.48</v>
      </c>
      <c r="N195" s="59"/>
    </row>
    <row r="196" spans="1:14">
      <c r="A196" s="59"/>
      <c r="B196" s="94" t="s">
        <v>133</v>
      </c>
      <c r="C196" s="104">
        <v>0.43309698373340261</v>
      </c>
      <c r="D196" s="76">
        <v>0.42201319260468761</v>
      </c>
      <c r="E196" s="78">
        <v>0.4573171728532156</v>
      </c>
      <c r="F196" s="76">
        <v>0.49129515832024362</v>
      </c>
      <c r="G196" s="78">
        <v>0.45818722607316981</v>
      </c>
      <c r="H196" s="76">
        <v>0.44115732503905175</v>
      </c>
      <c r="I196" s="78">
        <v>0.4547107203625097</v>
      </c>
      <c r="J196" s="76">
        <v>0.46246796693192693</v>
      </c>
      <c r="K196" s="76">
        <v>0.49</v>
      </c>
      <c r="N196" s="59"/>
    </row>
    <row r="197" spans="1:14">
      <c r="A197" s="59"/>
      <c r="B197" s="93" t="s">
        <v>66</v>
      </c>
      <c r="C197" s="101">
        <v>0.5525172666831758</v>
      </c>
      <c r="D197" s="102">
        <v>0.59064500286066846</v>
      </c>
      <c r="E197" s="103">
        <v>0.65110003695647756</v>
      </c>
      <c r="F197" s="102">
        <v>0.60723658435660488</v>
      </c>
      <c r="G197" s="103">
        <v>0.58524566612572559</v>
      </c>
      <c r="H197" s="102">
        <v>0.63049812795949667</v>
      </c>
      <c r="I197" s="103">
        <v>0.66927056023909604</v>
      </c>
      <c r="J197" s="102">
        <v>0.70804017640897809</v>
      </c>
      <c r="K197" s="102">
        <v>0.76</v>
      </c>
      <c r="N197" s="59"/>
    </row>
    <row r="198" spans="1:14">
      <c r="A198" s="59"/>
      <c r="B198" s="94" t="s">
        <v>134</v>
      </c>
      <c r="C198" s="104">
        <v>0.18707513451228752</v>
      </c>
      <c r="D198" s="76">
        <v>0.20093117914999506</v>
      </c>
      <c r="E198" s="78">
        <v>0.20594738130392268</v>
      </c>
      <c r="F198" s="76">
        <v>0.21504112924383531</v>
      </c>
      <c r="G198" s="78">
        <v>0.22412815225646068</v>
      </c>
      <c r="H198" s="76">
        <v>0.22499442776139025</v>
      </c>
      <c r="I198" s="78">
        <v>0.24038577303469433</v>
      </c>
      <c r="J198" s="76">
        <v>0.25114367912396518</v>
      </c>
      <c r="K198" s="76">
        <v>0.22</v>
      </c>
      <c r="N198" s="59"/>
    </row>
    <row r="199" spans="1:14">
      <c r="A199" s="59"/>
      <c r="B199" s="93" t="s">
        <v>135</v>
      </c>
      <c r="C199" s="101">
        <v>0.41211508075490416</v>
      </c>
      <c r="D199" s="102">
        <v>0.44375386219478835</v>
      </c>
      <c r="E199" s="103">
        <v>0.41114218815168752</v>
      </c>
      <c r="F199" s="102">
        <v>0.43919498031644311</v>
      </c>
      <c r="G199" s="103">
        <v>0.44408442119046071</v>
      </c>
      <c r="H199" s="102">
        <v>0.40715042869830148</v>
      </c>
      <c r="I199" s="103">
        <v>0.39976209805069379</v>
      </c>
      <c r="J199" s="102">
        <v>0.40843319163200625</v>
      </c>
      <c r="K199" s="102">
        <v>0.4</v>
      </c>
      <c r="N199" s="59"/>
    </row>
    <row r="200" spans="1:14">
      <c r="A200" s="59"/>
      <c r="B200" s="94" t="s">
        <v>136</v>
      </c>
      <c r="C200" s="104">
        <v>0.3428682277589849</v>
      </c>
      <c r="D200" s="76">
        <v>0.33199861539978848</v>
      </c>
      <c r="E200" s="78">
        <v>0.33005554618193972</v>
      </c>
      <c r="F200" s="76">
        <v>0.3516452166592654</v>
      </c>
      <c r="G200" s="78">
        <v>0.36166840634569758</v>
      </c>
      <c r="H200" s="76">
        <v>0.35805109608613617</v>
      </c>
      <c r="I200" s="78">
        <v>0.37172849282741893</v>
      </c>
      <c r="J200" s="76">
        <v>0.38306245551813162</v>
      </c>
      <c r="K200" s="76">
        <v>0.40200000000000002</v>
      </c>
      <c r="N200" s="59"/>
    </row>
    <row r="201" spans="1:14">
      <c r="A201" s="59"/>
      <c r="B201" s="93" t="s">
        <v>137</v>
      </c>
      <c r="C201" s="101">
        <v>0.47802872682851155</v>
      </c>
      <c r="D201" s="102">
        <v>0.51271753910651841</v>
      </c>
      <c r="E201" s="103">
        <v>0.48453053137964813</v>
      </c>
      <c r="F201" s="102">
        <v>0.47407378383222276</v>
      </c>
      <c r="G201" s="103">
        <v>0.47346016853444534</v>
      </c>
      <c r="H201" s="102">
        <v>0.47974824775735031</v>
      </c>
      <c r="I201" s="103">
        <v>0.48159313144638138</v>
      </c>
      <c r="J201" s="102">
        <v>0.51214269617665742</v>
      </c>
      <c r="K201" s="102">
        <v>0.54</v>
      </c>
      <c r="N201" s="59"/>
    </row>
    <row r="202" spans="1:14">
      <c r="A202" s="59"/>
      <c r="B202" s="94" t="s">
        <v>63</v>
      </c>
      <c r="C202" s="104">
        <v>0.15525847187587868</v>
      </c>
      <c r="D202" s="76">
        <v>0.16614417494526165</v>
      </c>
      <c r="E202" s="78">
        <v>0.18180656621957189</v>
      </c>
      <c r="F202" s="76">
        <v>0.18993005678595992</v>
      </c>
      <c r="G202" s="78">
        <v>0.18944642755913108</v>
      </c>
      <c r="H202" s="76">
        <v>0.18851197743579778</v>
      </c>
      <c r="I202" s="78">
        <v>0.19109815875193498</v>
      </c>
      <c r="J202" s="76">
        <v>0.19696477948236041</v>
      </c>
      <c r="K202" s="76">
        <v>0.22</v>
      </c>
      <c r="N202" s="59"/>
    </row>
    <row r="203" spans="1:14">
      <c r="A203" s="59"/>
      <c r="B203" s="93" t="s">
        <v>138</v>
      </c>
      <c r="C203" s="101">
        <v>0.32534695710662626</v>
      </c>
      <c r="D203" s="102">
        <v>0.33087021043199377</v>
      </c>
      <c r="E203" s="103">
        <v>0.31032248003937402</v>
      </c>
      <c r="F203" s="102">
        <v>0.34448434468162825</v>
      </c>
      <c r="G203" s="103">
        <v>0.38769641004052219</v>
      </c>
      <c r="H203" s="102">
        <v>0.38704894064443401</v>
      </c>
      <c r="I203" s="103">
        <v>0.35637182252112798</v>
      </c>
      <c r="J203" s="102">
        <v>0.36743257555611453</v>
      </c>
      <c r="K203" s="102">
        <v>0.41</v>
      </c>
      <c r="N203" s="59"/>
    </row>
    <row r="204" spans="1:14">
      <c r="A204" s="59"/>
      <c r="B204" s="94" t="s">
        <v>148</v>
      </c>
      <c r="C204" s="104">
        <v>1.5475386590418392</v>
      </c>
      <c r="D204" s="76">
        <v>1.6613294533797232</v>
      </c>
      <c r="E204" s="78">
        <v>1.7114248574012245</v>
      </c>
      <c r="F204" s="76">
        <v>1.7322494402575848</v>
      </c>
      <c r="G204" s="78">
        <v>1.6339138902284245</v>
      </c>
      <c r="H204" s="76">
        <v>1.5843664909194428</v>
      </c>
      <c r="I204" s="78">
        <v>1.5172156646687927</v>
      </c>
      <c r="J204" s="76">
        <v>1.4776674937965262</v>
      </c>
      <c r="K204" s="76">
        <v>0.95</v>
      </c>
      <c r="N204" s="59"/>
    </row>
    <row r="205" spans="1:14">
      <c r="A205" s="59"/>
      <c r="B205" s="93" t="s">
        <v>139</v>
      </c>
      <c r="C205" s="101">
        <v>0.2181813165694024</v>
      </c>
      <c r="D205" s="102">
        <v>0.25439787250056162</v>
      </c>
      <c r="E205" s="103">
        <v>0.28159384133592819</v>
      </c>
      <c r="F205" s="102">
        <v>0.37263011197969587</v>
      </c>
      <c r="G205" s="103">
        <v>0.36694650632420922</v>
      </c>
      <c r="H205" s="102">
        <v>0.3793391247821003</v>
      </c>
      <c r="I205" s="103">
        <v>0.40964294748065355</v>
      </c>
      <c r="J205" s="102">
        <v>0.42614939565955429</v>
      </c>
      <c r="K205" s="102">
        <v>0.54</v>
      </c>
      <c r="N205" s="59"/>
    </row>
    <row r="206" spans="1:14">
      <c r="A206" s="59"/>
      <c r="B206" s="94" t="s">
        <v>62</v>
      </c>
      <c r="C206" s="104">
        <v>0.21100848546976633</v>
      </c>
      <c r="D206" s="76">
        <v>0.23461200287557127</v>
      </c>
      <c r="E206" s="78">
        <v>0.27865482233247607</v>
      </c>
      <c r="F206" s="76">
        <v>0.27795134491688855</v>
      </c>
      <c r="G206" s="78">
        <v>0.27821410493698756</v>
      </c>
      <c r="H206" s="76">
        <v>0.26832035387316239</v>
      </c>
      <c r="I206" s="78">
        <v>0.27611529477629254</v>
      </c>
      <c r="J206" s="76">
        <v>0.31150802859053123</v>
      </c>
      <c r="K206" s="76">
        <v>0.35499999999999998</v>
      </c>
      <c r="N206" s="59"/>
    </row>
    <row r="207" spans="1:14">
      <c r="A207" s="59"/>
      <c r="B207" s="93" t="s">
        <v>146</v>
      </c>
      <c r="C207" s="101">
        <v>0.32336328194718805</v>
      </c>
      <c r="D207" s="102">
        <v>0.32147342393177936</v>
      </c>
      <c r="E207" s="103">
        <v>0.30353668314846666</v>
      </c>
      <c r="F207" s="102">
        <v>0.3308308349459298</v>
      </c>
      <c r="G207" s="103">
        <v>0.33517817431672287</v>
      </c>
      <c r="H207" s="102">
        <v>0.33960744062124615</v>
      </c>
      <c r="I207" s="103">
        <v>0.33981012174377778</v>
      </c>
      <c r="J207" s="102">
        <v>0.34896101131350948</v>
      </c>
      <c r="K207" s="102">
        <v>0.35599999999999998</v>
      </c>
      <c r="N207" s="59"/>
    </row>
    <row r="208" spans="1:14">
      <c r="A208" s="59"/>
      <c r="B208" s="94" t="s">
        <v>140</v>
      </c>
      <c r="C208" s="104">
        <v>0.53981267025413449</v>
      </c>
      <c r="D208" s="76">
        <v>0.47457557178384346</v>
      </c>
      <c r="E208" s="78">
        <v>0.54859785209309864</v>
      </c>
      <c r="F208" s="76">
        <v>0.48231908392380524</v>
      </c>
      <c r="G208" s="78">
        <v>0.50284171706457137</v>
      </c>
      <c r="H208" s="76">
        <v>0.4949576862211098</v>
      </c>
      <c r="I208" s="78">
        <v>0.48495086007787164</v>
      </c>
      <c r="J208" s="76">
        <v>0.51759281622828723</v>
      </c>
      <c r="K208" s="76">
        <v>0.60199999999999998</v>
      </c>
      <c r="N208" s="59"/>
    </row>
    <row r="209" spans="1:14">
      <c r="A209" s="59"/>
      <c r="B209" s="95" t="s">
        <v>141</v>
      </c>
      <c r="C209" s="105">
        <v>0.32256089363328527</v>
      </c>
      <c r="D209" s="106">
        <v>0.34518960378082492</v>
      </c>
      <c r="E209" s="107">
        <v>0.32066559680518369</v>
      </c>
      <c r="F209" s="106">
        <v>0.36703422988681395</v>
      </c>
      <c r="G209" s="107">
        <v>0.31952363512266596</v>
      </c>
      <c r="H209" s="106">
        <v>0.35605349243177797</v>
      </c>
      <c r="I209" s="107">
        <v>0.48232479974056819</v>
      </c>
      <c r="J209" s="106">
        <v>0.61110093380765484</v>
      </c>
      <c r="K209" s="106">
        <v>0.75</v>
      </c>
      <c r="N209" s="59"/>
    </row>
    <row r="210" spans="1:14">
      <c r="A210" s="59"/>
      <c r="B210" s="108" t="s">
        <v>149</v>
      </c>
      <c r="C210" s="109">
        <v>0.39146104576751006</v>
      </c>
      <c r="D210" s="110">
        <v>0.40704828890244615</v>
      </c>
      <c r="E210" s="111">
        <v>0.42116705204969646</v>
      </c>
      <c r="F210" s="110">
        <v>0.43699256638897888</v>
      </c>
      <c r="G210" s="111">
        <v>0.43060908589411734</v>
      </c>
      <c r="H210" s="110">
        <v>0.42994595638754146</v>
      </c>
      <c r="I210" s="111">
        <v>0.4431525141867052</v>
      </c>
      <c r="J210" s="110">
        <v>0.46257215368851418</v>
      </c>
      <c r="K210" s="110">
        <v>0.48099999999999998</v>
      </c>
      <c r="N210" s="59"/>
    </row>
    <row r="211" spans="1:14">
      <c r="A211" s="59"/>
      <c r="B211" s="74" t="s">
        <v>144</v>
      </c>
      <c r="C211" s="77"/>
      <c r="D211" s="77"/>
      <c r="E211" s="6"/>
      <c r="F211" s="6"/>
      <c r="G211" s="6"/>
      <c r="H211" s="6"/>
      <c r="I211" s="6"/>
      <c r="J211" s="6"/>
      <c r="K211" s="6"/>
      <c r="L211" s="6"/>
      <c r="M211" s="6"/>
      <c r="N211" s="59"/>
    </row>
    <row r="212" spans="1:14">
      <c r="A212" s="59"/>
      <c r="B212" s="74" t="s">
        <v>143</v>
      </c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59"/>
    </row>
    <row r="213" spans="1:14">
      <c r="A213" s="59"/>
      <c r="B213" s="74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59"/>
    </row>
    <row r="214" spans="1:14">
      <c r="A214" s="59"/>
      <c r="B214" s="74"/>
      <c r="C214" s="309" t="s">
        <v>145</v>
      </c>
      <c r="D214" s="309"/>
      <c r="E214" s="309"/>
      <c r="F214" s="309"/>
      <c r="G214" s="309"/>
      <c r="H214" s="309"/>
      <c r="I214" s="309"/>
      <c r="J214" s="309"/>
      <c r="K214" s="309"/>
      <c r="L214" s="6"/>
      <c r="M214" s="6"/>
      <c r="N214" s="59"/>
    </row>
    <row r="215" spans="1:14">
      <c r="A215" s="59"/>
      <c r="B215" s="97" t="s">
        <v>130</v>
      </c>
      <c r="C215" s="97">
        <v>2006</v>
      </c>
      <c r="D215" s="97">
        <v>2007</v>
      </c>
      <c r="E215" s="97">
        <v>2008</v>
      </c>
      <c r="F215" s="97">
        <v>2009</v>
      </c>
      <c r="G215" s="97">
        <v>2010</v>
      </c>
      <c r="H215" s="97">
        <v>2011</v>
      </c>
      <c r="I215" s="97">
        <v>2012</v>
      </c>
      <c r="J215" s="97">
        <v>2013</v>
      </c>
      <c r="K215" s="97">
        <v>2015</v>
      </c>
      <c r="L215" s="6"/>
      <c r="M215" s="6"/>
      <c r="N215" s="59"/>
    </row>
    <row r="216" spans="1:14">
      <c r="A216" s="59"/>
      <c r="B216" s="92" t="s">
        <v>131</v>
      </c>
      <c r="C216" s="98">
        <v>0.1235974694516855</v>
      </c>
      <c r="D216" s="99">
        <v>0.12452657865577581</v>
      </c>
      <c r="E216" s="100">
        <v>0.11681154680199081</v>
      </c>
      <c r="F216" s="99">
        <v>0.11621748724485043</v>
      </c>
      <c r="G216" s="100">
        <v>0.12368015596416287</v>
      </c>
      <c r="H216" s="99">
        <v>0.14116770606991191</v>
      </c>
      <c r="I216" s="100">
        <v>0.1545921581237226</v>
      </c>
      <c r="J216" s="99">
        <v>0.16464823362701178</v>
      </c>
      <c r="K216" s="99">
        <v>0.22</v>
      </c>
      <c r="L216" s="6"/>
      <c r="M216" s="6"/>
      <c r="N216" s="59"/>
    </row>
    <row r="217" spans="1:14">
      <c r="A217" s="59"/>
      <c r="B217" s="93" t="s">
        <v>132</v>
      </c>
      <c r="C217" s="101">
        <v>0.22268618713801244</v>
      </c>
      <c r="D217" s="102">
        <v>0.2230868771026645</v>
      </c>
      <c r="E217" s="103">
        <v>0.20593263249889199</v>
      </c>
      <c r="F217" s="102">
        <v>0.22742101194671721</v>
      </c>
      <c r="G217" s="103">
        <v>0.26097508174015283</v>
      </c>
      <c r="H217" s="102">
        <v>0.26980840251908333</v>
      </c>
      <c r="I217" s="103">
        <v>0.31144027354380649</v>
      </c>
      <c r="J217" s="102"/>
      <c r="K217" s="102">
        <v>0.63</v>
      </c>
      <c r="L217" s="6"/>
      <c r="M217" s="6"/>
      <c r="N217" s="59"/>
    </row>
    <row r="218" spans="1:14">
      <c r="A218" s="59"/>
      <c r="B218" s="94" t="s">
        <v>65</v>
      </c>
      <c r="C218" s="104">
        <v>0.30917701913159151</v>
      </c>
      <c r="D218" s="76">
        <v>0.35169185193646518</v>
      </c>
      <c r="E218" s="78">
        <v>0.40475324376369259</v>
      </c>
      <c r="F218" s="76">
        <v>0.43659389196284254</v>
      </c>
      <c r="G218" s="78">
        <v>0.45248051436506076</v>
      </c>
      <c r="H218" s="76">
        <v>0.49094704747486911</v>
      </c>
      <c r="I218" s="78">
        <v>0.53924164646749362</v>
      </c>
      <c r="J218" s="76">
        <v>0.56047547739180958</v>
      </c>
      <c r="K218" s="76">
        <v>0.36</v>
      </c>
      <c r="L218" s="6"/>
      <c r="M218" s="6"/>
      <c r="N218" s="59"/>
    </row>
    <row r="219" spans="1:14">
      <c r="A219" s="59"/>
      <c r="B219" s="93" t="s">
        <v>61</v>
      </c>
      <c r="C219" s="101">
        <v>0.21395987408496525</v>
      </c>
      <c r="D219" s="102">
        <v>0.23583684303782429</v>
      </c>
      <c r="E219" s="103">
        <v>0.25004400246185587</v>
      </c>
      <c r="F219" s="102">
        <v>0.2420286689119662</v>
      </c>
      <c r="G219" s="103">
        <v>0.27784698762128668</v>
      </c>
      <c r="H219" s="102">
        <v>0.30784826371032625</v>
      </c>
      <c r="I219" s="103">
        <v>0.33142327022604556</v>
      </c>
      <c r="J219" s="102">
        <v>0.3551824414367365</v>
      </c>
      <c r="K219" s="102">
        <v>0.48</v>
      </c>
      <c r="L219" s="6"/>
      <c r="M219" s="6"/>
      <c r="N219" s="59"/>
    </row>
    <row r="220" spans="1:14">
      <c r="A220" s="59"/>
      <c r="B220" s="94" t="s">
        <v>133</v>
      </c>
      <c r="C220" s="104">
        <v>0.32230246459074713</v>
      </c>
      <c r="D220" s="76">
        <v>0.38039482632678234</v>
      </c>
      <c r="E220" s="78">
        <v>0.44101709844100584</v>
      </c>
      <c r="F220" s="76">
        <v>0.42518826718845282</v>
      </c>
      <c r="G220" s="78">
        <v>0.39431703629862314</v>
      </c>
      <c r="H220" s="76">
        <v>0.41295277620413284</v>
      </c>
      <c r="I220" s="78">
        <v>0.42904633179433971</v>
      </c>
      <c r="J220" s="76">
        <v>0.44310008889598118</v>
      </c>
      <c r="K220" s="76">
        <v>0.495</v>
      </c>
      <c r="L220" s="6"/>
      <c r="M220" s="6"/>
      <c r="N220" s="59"/>
    </row>
    <row r="221" spans="1:14">
      <c r="A221" s="59"/>
      <c r="B221" s="93" t="s">
        <v>66</v>
      </c>
      <c r="C221" s="101">
        <v>0.61145912090582311</v>
      </c>
      <c r="D221" s="102">
        <v>0.66989710305308214</v>
      </c>
      <c r="E221" s="103">
        <v>0.73513424880421074</v>
      </c>
      <c r="F221" s="102">
        <v>0.69743197814474123</v>
      </c>
      <c r="G221" s="103">
        <v>0.65817816952767672</v>
      </c>
      <c r="H221" s="102">
        <v>0.70734377162995432</v>
      </c>
      <c r="I221" s="103">
        <v>0.75968096521880024</v>
      </c>
      <c r="J221" s="102">
        <v>0.81215250868903188</v>
      </c>
      <c r="K221" s="102">
        <v>0.78300000000000003</v>
      </c>
      <c r="L221" s="6"/>
      <c r="M221" s="6"/>
      <c r="N221" s="59"/>
    </row>
    <row r="222" spans="1:14">
      <c r="A222" s="59"/>
      <c r="B222" s="94" t="s">
        <v>134</v>
      </c>
      <c r="C222" s="104">
        <v>0.14506940406427546</v>
      </c>
      <c r="D222" s="76">
        <v>0.14842326324866106</v>
      </c>
      <c r="E222" s="78">
        <v>0.15599580485094264</v>
      </c>
      <c r="F222" s="76">
        <v>0.15121230798392044</v>
      </c>
      <c r="G222" s="78">
        <v>0.16333780612443607</v>
      </c>
      <c r="H222" s="76">
        <v>0.17143855777218253</v>
      </c>
      <c r="I222" s="78">
        <v>0.18028400346490159</v>
      </c>
      <c r="J222" s="76">
        <v>0.18408884677001339</v>
      </c>
      <c r="K222" s="76">
        <v>0.216</v>
      </c>
      <c r="L222" s="6"/>
      <c r="M222" s="6"/>
      <c r="N222" s="59"/>
    </row>
    <row r="223" spans="1:14">
      <c r="A223" s="59"/>
      <c r="B223" s="93" t="s">
        <v>135</v>
      </c>
      <c r="C223" s="101">
        <v>0.42762039198359086</v>
      </c>
      <c r="D223" s="102">
        <v>0.43228600540465251</v>
      </c>
      <c r="E223" s="103">
        <v>0.41693099854182514</v>
      </c>
      <c r="F223" s="102">
        <v>0.40105649145245365</v>
      </c>
      <c r="G223" s="103">
        <v>0.37543372368642208</v>
      </c>
      <c r="H223" s="102">
        <v>0.36198696127015001</v>
      </c>
      <c r="I223" s="103">
        <v>0.37446318718211441</v>
      </c>
      <c r="J223" s="102">
        <v>0.39712927436467144</v>
      </c>
      <c r="K223" s="102">
        <v>0.4</v>
      </c>
      <c r="L223" s="6"/>
      <c r="M223" s="6"/>
      <c r="N223" s="59"/>
    </row>
    <row r="224" spans="1:14">
      <c r="A224" s="59"/>
      <c r="B224" s="94" t="s">
        <v>136</v>
      </c>
      <c r="C224" s="104">
        <v>0.2290777178796399</v>
      </c>
      <c r="D224" s="76">
        <v>0.26801424800720902</v>
      </c>
      <c r="E224" s="78">
        <v>0.25732425350428656</v>
      </c>
      <c r="F224" s="76">
        <v>0.25291471755234224</v>
      </c>
      <c r="G224" s="78">
        <v>0.24690712984427193</v>
      </c>
      <c r="H224" s="76">
        <v>0.25309910232776844</v>
      </c>
      <c r="I224" s="78">
        <v>0.28268276552938371</v>
      </c>
      <c r="J224" s="76">
        <v>0.2906024455796945</v>
      </c>
      <c r="K224" s="76">
        <v>0.40200000000000002</v>
      </c>
      <c r="L224" s="6"/>
      <c r="M224" s="6"/>
      <c r="N224" s="59"/>
    </row>
    <row r="225" spans="1:14">
      <c r="A225" s="59"/>
      <c r="B225" s="93" t="s">
        <v>137</v>
      </c>
      <c r="C225" s="101">
        <v>0.39506001318544948</v>
      </c>
      <c r="D225" s="102">
        <v>0.46710753907226699</v>
      </c>
      <c r="E225" s="103">
        <v>0.47122727232887818</v>
      </c>
      <c r="F225" s="102">
        <v>0.45388383505265351</v>
      </c>
      <c r="G225" s="103">
        <v>0.43543633848559571</v>
      </c>
      <c r="H225" s="102">
        <v>0.43434306048632382</v>
      </c>
      <c r="I225" s="103">
        <v>0.46837375105028611</v>
      </c>
      <c r="J225" s="102">
        <v>0.49803445327347939</v>
      </c>
      <c r="K225" s="102">
        <v>0.53600000000000003</v>
      </c>
      <c r="L225" s="6"/>
      <c r="M225" s="6"/>
      <c r="N225" s="59"/>
    </row>
    <row r="226" spans="1:14">
      <c r="A226" s="59"/>
      <c r="B226" s="94" t="s">
        <v>63</v>
      </c>
      <c r="C226" s="104">
        <v>0.1233617265840825</v>
      </c>
      <c r="D226" s="76">
        <v>0.14276615020112235</v>
      </c>
      <c r="E226" s="78">
        <v>0.14750918981620259</v>
      </c>
      <c r="F226" s="76">
        <v>0.15644263460285893</v>
      </c>
      <c r="G226" s="78">
        <v>0.1553975692987431</v>
      </c>
      <c r="H226" s="76">
        <v>0.16494829588139925</v>
      </c>
      <c r="I226" s="78">
        <v>0.1718858773760702</v>
      </c>
      <c r="J226" s="76">
        <v>0.18144107365934964</v>
      </c>
      <c r="K226" s="76">
        <v>0.216</v>
      </c>
      <c r="L226" s="6"/>
      <c r="M226" s="6"/>
      <c r="N226" s="59"/>
    </row>
    <row r="227" spans="1:14">
      <c r="A227" s="59"/>
      <c r="B227" s="93" t="s">
        <v>138</v>
      </c>
      <c r="C227" s="101">
        <v>0.25408553430530584</v>
      </c>
      <c r="D227" s="102">
        <v>0.28946903354435494</v>
      </c>
      <c r="E227" s="103">
        <v>0.28386553726869468</v>
      </c>
      <c r="F227" s="102">
        <v>0.25411190103179288</v>
      </c>
      <c r="G227" s="103">
        <v>0.2372353838376843</v>
      </c>
      <c r="H227" s="102">
        <v>0.24060667369479122</v>
      </c>
      <c r="I227" s="103">
        <v>0.27256332081755391</v>
      </c>
      <c r="J227" s="102">
        <v>0.29596464944119022</v>
      </c>
      <c r="K227" s="102">
        <v>0.41399999999999998</v>
      </c>
      <c r="L227" s="6"/>
      <c r="M227" s="6"/>
      <c r="N227" s="59"/>
    </row>
    <row r="228" spans="1:14">
      <c r="A228" s="59"/>
      <c r="B228" s="94" t="s">
        <v>148</v>
      </c>
      <c r="C228" s="104">
        <v>0.96921391378362609</v>
      </c>
      <c r="D228" s="76">
        <v>0.97341569333362399</v>
      </c>
      <c r="E228" s="78">
        <v>0.95015306127443311</v>
      </c>
      <c r="F228" s="76">
        <v>0.90328547495623446</v>
      </c>
      <c r="G228" s="78">
        <v>0.9137809908783332</v>
      </c>
      <c r="H228" s="76">
        <v>0.92582812165548323</v>
      </c>
      <c r="I228" s="78">
        <v>0.92085608071634095</v>
      </c>
      <c r="J228" s="76">
        <v>0.92055330765008181</v>
      </c>
      <c r="K228" s="76">
        <v>0.95</v>
      </c>
      <c r="L228" s="6"/>
      <c r="M228" s="6"/>
      <c r="N228" s="59"/>
    </row>
    <row r="229" spans="1:14">
      <c r="A229" s="59"/>
      <c r="B229" s="93" t="s">
        <v>139</v>
      </c>
      <c r="C229" s="101">
        <v>0.13661520607008937</v>
      </c>
      <c r="D229" s="102">
        <v>0.16150636371292729</v>
      </c>
      <c r="E229" s="103">
        <v>0.20585402673125275</v>
      </c>
      <c r="F229" s="102">
        <v>0.25353048775058074</v>
      </c>
      <c r="G229" s="103">
        <v>0.29484001017402933</v>
      </c>
      <c r="H229" s="102">
        <v>0.32327095044653276</v>
      </c>
      <c r="I229" s="103">
        <v>0.35368356590848182</v>
      </c>
      <c r="J229" s="102">
        <v>0.36892144626550144</v>
      </c>
      <c r="K229" s="102">
        <v>0.53</v>
      </c>
      <c r="L229" s="6"/>
      <c r="M229" s="6"/>
      <c r="N229" s="59"/>
    </row>
    <row r="230" spans="1:14">
      <c r="A230" s="59"/>
      <c r="B230" s="94" t="s">
        <v>62</v>
      </c>
      <c r="C230" s="104">
        <v>0.1674002513812482</v>
      </c>
      <c r="D230" s="76">
        <v>0.19971820414172348</v>
      </c>
      <c r="E230" s="78">
        <v>0.24719071100367143</v>
      </c>
      <c r="F230" s="76">
        <v>0.25309785582183414</v>
      </c>
      <c r="G230" s="78">
        <v>0.26145498638781928</v>
      </c>
      <c r="H230" s="76">
        <v>0.27322954436469044</v>
      </c>
      <c r="I230" s="78">
        <v>0.28367193706898663</v>
      </c>
      <c r="J230" s="76">
        <v>0.3101094435644931</v>
      </c>
      <c r="K230" s="76">
        <v>0.35</v>
      </c>
      <c r="L230" s="6"/>
      <c r="M230" s="6"/>
      <c r="N230" s="59"/>
    </row>
    <row r="231" spans="1:14">
      <c r="A231" s="59"/>
      <c r="B231" s="93" t="s">
        <v>146</v>
      </c>
      <c r="C231" s="101">
        <v>0.21341733237870941</v>
      </c>
      <c r="D231" s="102">
        <v>0.23034788770863993</v>
      </c>
      <c r="E231" s="103">
        <v>0.23477482418792653</v>
      </c>
      <c r="F231" s="102">
        <v>0.24525618446166836</v>
      </c>
      <c r="G231" s="103">
        <v>0.24660548940223198</v>
      </c>
      <c r="H231" s="102">
        <v>0.24550942774027279</v>
      </c>
      <c r="I231" s="103">
        <v>0.25008207884730455</v>
      </c>
      <c r="J231" s="102">
        <v>0.26783787523793168</v>
      </c>
      <c r="K231" s="102">
        <v>0.35199999999999998</v>
      </c>
      <c r="L231" s="6"/>
      <c r="M231" s="6"/>
      <c r="N231" s="59"/>
    </row>
    <row r="232" spans="1:14">
      <c r="B232" s="94" t="s">
        <v>140</v>
      </c>
      <c r="C232" s="104">
        <v>0.17834412021350515</v>
      </c>
      <c r="D232" s="76">
        <v>0.18767941362395402</v>
      </c>
      <c r="E232" s="78">
        <v>0.20777249114602653</v>
      </c>
      <c r="F232" s="76">
        <v>0.19032108418494406</v>
      </c>
      <c r="G232" s="78">
        <v>0.2026414073651629</v>
      </c>
      <c r="H232" s="76">
        <v>0.21538278968136793</v>
      </c>
      <c r="I232" s="78">
        <v>0.22103556399699958</v>
      </c>
      <c r="J232" s="76">
        <v>0.24335461138448097</v>
      </c>
      <c r="K232" s="76">
        <v>0.60299999999999998</v>
      </c>
      <c r="L232" s="6"/>
      <c r="M232" s="6"/>
      <c r="N232" s="59"/>
    </row>
    <row r="233" spans="1:14">
      <c r="B233" s="95" t="s">
        <v>141</v>
      </c>
      <c r="C233" s="105">
        <v>0.15744717589770105</v>
      </c>
      <c r="D233" s="106">
        <v>0.2119043201982824</v>
      </c>
      <c r="E233" s="107">
        <v>0.1952175445236656</v>
      </c>
      <c r="F233" s="106">
        <v>0.2157233423651844</v>
      </c>
      <c r="G233" s="107">
        <v>0.17865866145636478</v>
      </c>
      <c r="H233" s="106">
        <v>0.19522261288058051</v>
      </c>
      <c r="I233" s="107">
        <v>0.24311743269162697</v>
      </c>
      <c r="J233" s="106">
        <v>0.29823863891813318</v>
      </c>
      <c r="K233" s="106">
        <v>0.751</v>
      </c>
      <c r="L233" s="6"/>
      <c r="M233" s="6"/>
      <c r="N233" s="59"/>
    </row>
    <row r="234" spans="1:14">
      <c r="B234" s="108" t="s">
        <v>149</v>
      </c>
      <c r="C234" s="109">
        <v>0.28888305127944708</v>
      </c>
      <c r="D234" s="110">
        <v>0.31655956679500075</v>
      </c>
      <c r="E234" s="111">
        <v>0.32930602710830292</v>
      </c>
      <c r="F234" s="110">
        <v>0.32642875681200212</v>
      </c>
      <c r="G234" s="111">
        <v>0.3266226356921143</v>
      </c>
      <c r="H234" s="110">
        <v>0.34082967032276784</v>
      </c>
      <c r="I234" s="111">
        <v>0.36378467833468109</v>
      </c>
      <c r="J234" s="110">
        <v>0.38775498918527007</v>
      </c>
      <c r="K234" s="110">
        <v>0.437</v>
      </c>
      <c r="L234" s="6"/>
      <c r="M234" s="6"/>
      <c r="N234" s="59"/>
    </row>
    <row r="235" spans="1:14">
      <c r="B235" s="74" t="s">
        <v>144</v>
      </c>
      <c r="C235" s="77"/>
      <c r="D235" s="77"/>
      <c r="E235" s="6"/>
      <c r="F235" s="6"/>
      <c r="G235" s="6"/>
      <c r="H235" s="6"/>
      <c r="I235" s="6"/>
      <c r="J235" s="6"/>
      <c r="K235" s="6"/>
      <c r="L235" s="6"/>
      <c r="M235" s="6"/>
      <c r="N235" s="59"/>
    </row>
    <row r="236" spans="1:14">
      <c r="B236" s="74" t="s">
        <v>143</v>
      </c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59"/>
    </row>
    <row r="239" spans="1:14">
      <c r="N239" s="4" t="str">
        <f>Índice!N28</f>
        <v>Fecha de actualización: 20/09/2017</v>
      </c>
    </row>
  </sheetData>
  <mergeCells count="674">
    <mergeCell ref="C190:K190"/>
    <mergeCell ref="C214:K214"/>
    <mergeCell ref="I180:J180"/>
    <mergeCell ref="I181:J181"/>
    <mergeCell ref="I182:J182"/>
    <mergeCell ref="I183:J183"/>
    <mergeCell ref="I184:J184"/>
    <mergeCell ref="I175:J175"/>
    <mergeCell ref="I176:J176"/>
    <mergeCell ref="I177:J177"/>
    <mergeCell ref="I178:J178"/>
    <mergeCell ref="I179:J179"/>
    <mergeCell ref="G181:H181"/>
    <mergeCell ref="G182:H182"/>
    <mergeCell ref="G183:H183"/>
    <mergeCell ref="G184:H184"/>
    <mergeCell ref="E184:F184"/>
    <mergeCell ref="C180:D180"/>
    <mergeCell ref="C181:D181"/>
    <mergeCell ref="C182:D182"/>
    <mergeCell ref="C183:D183"/>
    <mergeCell ref="C184:D184"/>
    <mergeCell ref="C175:D175"/>
    <mergeCell ref="C176:D176"/>
    <mergeCell ref="G176:H176"/>
    <mergeCell ref="G177:H177"/>
    <mergeCell ref="G178:H178"/>
    <mergeCell ref="G179:H179"/>
    <mergeCell ref="G180:H180"/>
    <mergeCell ref="G171:H171"/>
    <mergeCell ref="G172:H172"/>
    <mergeCell ref="G173:H173"/>
    <mergeCell ref="G174:H174"/>
    <mergeCell ref="G175:H175"/>
    <mergeCell ref="C174:D174"/>
    <mergeCell ref="G166:H166"/>
    <mergeCell ref="G167:H167"/>
    <mergeCell ref="G168:H168"/>
    <mergeCell ref="G169:H169"/>
    <mergeCell ref="G170:H170"/>
    <mergeCell ref="I173:J173"/>
    <mergeCell ref="I174:J174"/>
    <mergeCell ref="G161:H161"/>
    <mergeCell ref="G162:H162"/>
    <mergeCell ref="G163:H163"/>
    <mergeCell ref="G164:H164"/>
    <mergeCell ref="G165:H165"/>
    <mergeCell ref="I161:J161"/>
    <mergeCell ref="I170:J170"/>
    <mergeCell ref="I171:J171"/>
    <mergeCell ref="I172:J172"/>
    <mergeCell ref="I165:J165"/>
    <mergeCell ref="I166:J166"/>
    <mergeCell ref="I167:J167"/>
    <mergeCell ref="I168:J168"/>
    <mergeCell ref="I169:J169"/>
    <mergeCell ref="I162:J162"/>
    <mergeCell ref="I163:J163"/>
    <mergeCell ref="I164:J164"/>
    <mergeCell ref="G156:H156"/>
    <mergeCell ref="G157:H157"/>
    <mergeCell ref="G158:H158"/>
    <mergeCell ref="G159:H159"/>
    <mergeCell ref="G160:H160"/>
    <mergeCell ref="G152:H152"/>
    <mergeCell ref="I152:J152"/>
    <mergeCell ref="G153:H153"/>
    <mergeCell ref="G154:H154"/>
    <mergeCell ref="G155:H155"/>
    <mergeCell ref="I154:J154"/>
    <mergeCell ref="I155:J155"/>
    <mergeCell ref="I156:J156"/>
    <mergeCell ref="I157:J157"/>
    <mergeCell ref="I158:J158"/>
    <mergeCell ref="I159:J159"/>
    <mergeCell ref="I160:J160"/>
    <mergeCell ref="G151:J151"/>
    <mergeCell ref="G131:H131"/>
    <mergeCell ref="G132:H132"/>
    <mergeCell ref="G130:H130"/>
    <mergeCell ref="I153:J153"/>
    <mergeCell ref="G133:H133"/>
    <mergeCell ref="I133:J133"/>
    <mergeCell ref="G135:H135"/>
    <mergeCell ref="I135:J135"/>
    <mergeCell ref="G134:H134"/>
    <mergeCell ref="I134:J134"/>
    <mergeCell ref="D147:J147"/>
    <mergeCell ref="E138:F138"/>
    <mergeCell ref="G138:H138"/>
    <mergeCell ref="I138:J138"/>
    <mergeCell ref="E139:F139"/>
    <mergeCell ref="G139:H139"/>
    <mergeCell ref="I139:J139"/>
    <mergeCell ref="E140:F140"/>
    <mergeCell ref="G140:H140"/>
    <mergeCell ref="I140:J140"/>
    <mergeCell ref="E141:F141"/>
    <mergeCell ref="G141:H141"/>
    <mergeCell ref="I141:J141"/>
    <mergeCell ref="I125:J125"/>
    <mergeCell ref="I126:J126"/>
    <mergeCell ref="I127:J127"/>
    <mergeCell ref="I128:J128"/>
    <mergeCell ref="I129:J129"/>
    <mergeCell ref="I120:J120"/>
    <mergeCell ref="I121:J121"/>
    <mergeCell ref="I122:J122"/>
    <mergeCell ref="I123:J123"/>
    <mergeCell ref="I124:J124"/>
    <mergeCell ref="I115:J115"/>
    <mergeCell ref="I116:J116"/>
    <mergeCell ref="I117:J117"/>
    <mergeCell ref="I118:J118"/>
    <mergeCell ref="I119:J119"/>
    <mergeCell ref="I110:J110"/>
    <mergeCell ref="I111:J111"/>
    <mergeCell ref="I112:J112"/>
    <mergeCell ref="I113:J113"/>
    <mergeCell ref="I114:J114"/>
    <mergeCell ref="I105:J105"/>
    <mergeCell ref="I106:J106"/>
    <mergeCell ref="I107:J107"/>
    <mergeCell ref="I108:J108"/>
    <mergeCell ref="I109:J109"/>
    <mergeCell ref="I100:J100"/>
    <mergeCell ref="I101:J101"/>
    <mergeCell ref="I102:J102"/>
    <mergeCell ref="I103:J103"/>
    <mergeCell ref="I104:J104"/>
    <mergeCell ref="I95:J95"/>
    <mergeCell ref="I96:J96"/>
    <mergeCell ref="I97:J97"/>
    <mergeCell ref="I98:J98"/>
    <mergeCell ref="I99:J99"/>
    <mergeCell ref="I90:J90"/>
    <mergeCell ref="I91:J91"/>
    <mergeCell ref="I92:J92"/>
    <mergeCell ref="I93:J93"/>
    <mergeCell ref="I94:J94"/>
    <mergeCell ref="I86:J86"/>
    <mergeCell ref="I87:J87"/>
    <mergeCell ref="I88:J88"/>
    <mergeCell ref="I89:J89"/>
    <mergeCell ref="I81:J81"/>
    <mergeCell ref="I82:J82"/>
    <mergeCell ref="I83:J83"/>
    <mergeCell ref="I84:J84"/>
    <mergeCell ref="I85:J85"/>
    <mergeCell ref="I76:J76"/>
    <mergeCell ref="I77:J77"/>
    <mergeCell ref="I78:J78"/>
    <mergeCell ref="I79:J79"/>
    <mergeCell ref="I80:J80"/>
    <mergeCell ref="I71:J71"/>
    <mergeCell ref="I72:J72"/>
    <mergeCell ref="I73:J73"/>
    <mergeCell ref="I74:J74"/>
    <mergeCell ref="I75:J75"/>
    <mergeCell ref="I66:J66"/>
    <mergeCell ref="I67:J67"/>
    <mergeCell ref="I68:J68"/>
    <mergeCell ref="I69:J69"/>
    <mergeCell ref="I70:J70"/>
    <mergeCell ref="I61:J61"/>
    <mergeCell ref="I62:J62"/>
    <mergeCell ref="I63:J63"/>
    <mergeCell ref="I64:J64"/>
    <mergeCell ref="I65:J65"/>
    <mergeCell ref="I56:J56"/>
    <mergeCell ref="I57:J57"/>
    <mergeCell ref="I58:J58"/>
    <mergeCell ref="I59:J59"/>
    <mergeCell ref="I60:J60"/>
    <mergeCell ref="I51:J51"/>
    <mergeCell ref="I52:J52"/>
    <mergeCell ref="I53:J53"/>
    <mergeCell ref="I54:J54"/>
    <mergeCell ref="I55:J55"/>
    <mergeCell ref="I47:J47"/>
    <mergeCell ref="I48:J48"/>
    <mergeCell ref="I49:J49"/>
    <mergeCell ref="I50:J50"/>
    <mergeCell ref="I42:J42"/>
    <mergeCell ref="I43:J43"/>
    <mergeCell ref="I44:J44"/>
    <mergeCell ref="I45:J45"/>
    <mergeCell ref="I46:J46"/>
    <mergeCell ref="I38:J38"/>
    <mergeCell ref="I39:J39"/>
    <mergeCell ref="I40:J40"/>
    <mergeCell ref="I41:J41"/>
    <mergeCell ref="I32:J32"/>
    <mergeCell ref="I33:J33"/>
    <mergeCell ref="I34:J34"/>
    <mergeCell ref="I35:J35"/>
    <mergeCell ref="I36:J36"/>
    <mergeCell ref="I18:J18"/>
    <mergeCell ref="I19:J19"/>
    <mergeCell ref="I20:J20"/>
    <mergeCell ref="I21:J21"/>
    <mergeCell ref="G127:H127"/>
    <mergeCell ref="G128:H128"/>
    <mergeCell ref="G129:H129"/>
    <mergeCell ref="G122:H122"/>
    <mergeCell ref="G123:H123"/>
    <mergeCell ref="G124:H124"/>
    <mergeCell ref="G125:H125"/>
    <mergeCell ref="G126:H126"/>
    <mergeCell ref="G117:H117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I37:J37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G118:H118"/>
    <mergeCell ref="G119:H119"/>
    <mergeCell ref="G120:H120"/>
    <mergeCell ref="G121:H121"/>
    <mergeCell ref="G112:H112"/>
    <mergeCell ref="G113:H113"/>
    <mergeCell ref="G114:H114"/>
    <mergeCell ref="G115:H115"/>
    <mergeCell ref="G116:H116"/>
    <mergeCell ref="G107:H107"/>
    <mergeCell ref="G108:H108"/>
    <mergeCell ref="G109:H109"/>
    <mergeCell ref="G110:H110"/>
    <mergeCell ref="G111:H111"/>
    <mergeCell ref="G102:H102"/>
    <mergeCell ref="G103:H103"/>
    <mergeCell ref="G104:H104"/>
    <mergeCell ref="G105:H105"/>
    <mergeCell ref="G106:H106"/>
    <mergeCell ref="G97:H97"/>
    <mergeCell ref="G98:H98"/>
    <mergeCell ref="G99:H99"/>
    <mergeCell ref="G100:H100"/>
    <mergeCell ref="G101:H101"/>
    <mergeCell ref="G92:H92"/>
    <mergeCell ref="G93:H93"/>
    <mergeCell ref="G94:H94"/>
    <mergeCell ref="G95:H95"/>
    <mergeCell ref="G96:H96"/>
    <mergeCell ref="G88:H88"/>
    <mergeCell ref="G89:H89"/>
    <mergeCell ref="G90:H90"/>
    <mergeCell ref="G91:H91"/>
    <mergeCell ref="G83:H83"/>
    <mergeCell ref="G84:H84"/>
    <mergeCell ref="G85:H85"/>
    <mergeCell ref="G86:H86"/>
    <mergeCell ref="G87:H87"/>
    <mergeCell ref="G78:H78"/>
    <mergeCell ref="G79:H79"/>
    <mergeCell ref="G80:H80"/>
    <mergeCell ref="G81:H81"/>
    <mergeCell ref="G82:H82"/>
    <mergeCell ref="G73:H73"/>
    <mergeCell ref="G74:H74"/>
    <mergeCell ref="G75:H75"/>
    <mergeCell ref="G76:H76"/>
    <mergeCell ref="G77:H77"/>
    <mergeCell ref="G68:H68"/>
    <mergeCell ref="G69:H69"/>
    <mergeCell ref="G70:H70"/>
    <mergeCell ref="G71:H71"/>
    <mergeCell ref="G72:H72"/>
    <mergeCell ref="G63:H63"/>
    <mergeCell ref="G64:H64"/>
    <mergeCell ref="G65:H65"/>
    <mergeCell ref="G66:H66"/>
    <mergeCell ref="G67:H67"/>
    <mergeCell ref="G58:H58"/>
    <mergeCell ref="G59:H59"/>
    <mergeCell ref="G60:H60"/>
    <mergeCell ref="G61:H61"/>
    <mergeCell ref="G62:H62"/>
    <mergeCell ref="G53:H53"/>
    <mergeCell ref="G54:H54"/>
    <mergeCell ref="G55:H55"/>
    <mergeCell ref="G56:H56"/>
    <mergeCell ref="G57:H57"/>
    <mergeCell ref="G49:H49"/>
    <mergeCell ref="G50:H50"/>
    <mergeCell ref="G51:H51"/>
    <mergeCell ref="G52:H52"/>
    <mergeCell ref="G44:H44"/>
    <mergeCell ref="G45:H45"/>
    <mergeCell ref="G46:H46"/>
    <mergeCell ref="G47:H47"/>
    <mergeCell ref="G48:H48"/>
    <mergeCell ref="G39:H39"/>
    <mergeCell ref="G40:H40"/>
    <mergeCell ref="G41:H41"/>
    <mergeCell ref="G42:H42"/>
    <mergeCell ref="G43:H43"/>
    <mergeCell ref="G34:H34"/>
    <mergeCell ref="G35:H35"/>
    <mergeCell ref="G36:H36"/>
    <mergeCell ref="G37:H37"/>
    <mergeCell ref="G38:H38"/>
    <mergeCell ref="G29:H29"/>
    <mergeCell ref="G30:H30"/>
    <mergeCell ref="G31:H31"/>
    <mergeCell ref="G32:H32"/>
    <mergeCell ref="G33:H33"/>
    <mergeCell ref="G24:H24"/>
    <mergeCell ref="G25:H25"/>
    <mergeCell ref="G26:H26"/>
    <mergeCell ref="G27:H27"/>
    <mergeCell ref="G28:H28"/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G9:H9"/>
    <mergeCell ref="G10:H10"/>
    <mergeCell ref="G11:H11"/>
    <mergeCell ref="G12:H12"/>
    <mergeCell ref="G13:H13"/>
    <mergeCell ref="E180:F180"/>
    <mergeCell ref="E181:F181"/>
    <mergeCell ref="E182:F182"/>
    <mergeCell ref="E183:F183"/>
    <mergeCell ref="E175:F175"/>
    <mergeCell ref="E176:F176"/>
    <mergeCell ref="E177:F177"/>
    <mergeCell ref="E178:F178"/>
    <mergeCell ref="E179:F179"/>
    <mergeCell ref="E170:F170"/>
    <mergeCell ref="E171:F171"/>
    <mergeCell ref="E172:F172"/>
    <mergeCell ref="E173:F173"/>
    <mergeCell ref="E174:F174"/>
    <mergeCell ref="E165:F165"/>
    <mergeCell ref="E166:F166"/>
    <mergeCell ref="E167:F167"/>
    <mergeCell ref="E168:F168"/>
    <mergeCell ref="E169:F169"/>
    <mergeCell ref="E160:F160"/>
    <mergeCell ref="E161:F161"/>
    <mergeCell ref="E162:F162"/>
    <mergeCell ref="E163:F163"/>
    <mergeCell ref="E164:F164"/>
    <mergeCell ref="E155:F155"/>
    <mergeCell ref="E156:F156"/>
    <mergeCell ref="E157:F157"/>
    <mergeCell ref="E158:F158"/>
    <mergeCell ref="E159:F159"/>
    <mergeCell ref="E132:F132"/>
    <mergeCell ref="C151:F151"/>
    <mergeCell ref="E153:F153"/>
    <mergeCell ref="E154:F154"/>
    <mergeCell ref="E127:F127"/>
    <mergeCell ref="E128:F128"/>
    <mergeCell ref="E129:F129"/>
    <mergeCell ref="E130:F130"/>
    <mergeCell ref="E131:F131"/>
    <mergeCell ref="C153:D153"/>
    <mergeCell ref="C154:D154"/>
    <mergeCell ref="E133:F133"/>
    <mergeCell ref="E135:F135"/>
    <mergeCell ref="E134:F134"/>
    <mergeCell ref="D144:J145"/>
    <mergeCell ref="E136:F136"/>
    <mergeCell ref="G136:H136"/>
    <mergeCell ref="I136:J136"/>
    <mergeCell ref="E137:F137"/>
    <mergeCell ref="G137:H137"/>
    <mergeCell ref="I137:J137"/>
    <mergeCell ref="I130:J130"/>
    <mergeCell ref="I131:J131"/>
    <mergeCell ref="I132:J132"/>
    <mergeCell ref="E122:F122"/>
    <mergeCell ref="E123:F123"/>
    <mergeCell ref="E124:F124"/>
    <mergeCell ref="E125:F125"/>
    <mergeCell ref="E126:F126"/>
    <mergeCell ref="E117:F117"/>
    <mergeCell ref="E118:F118"/>
    <mergeCell ref="E119:F119"/>
    <mergeCell ref="E120:F120"/>
    <mergeCell ref="E121:F121"/>
    <mergeCell ref="E112:F112"/>
    <mergeCell ref="E113:F113"/>
    <mergeCell ref="E114:F114"/>
    <mergeCell ref="E115:F115"/>
    <mergeCell ref="E116:F116"/>
    <mergeCell ref="E107:F107"/>
    <mergeCell ref="E108:F108"/>
    <mergeCell ref="E109:F109"/>
    <mergeCell ref="E110:F110"/>
    <mergeCell ref="E111:F111"/>
    <mergeCell ref="E102:F102"/>
    <mergeCell ref="E103:F103"/>
    <mergeCell ref="E104:F104"/>
    <mergeCell ref="E105:F105"/>
    <mergeCell ref="E106:F106"/>
    <mergeCell ref="E97:F97"/>
    <mergeCell ref="E98:F98"/>
    <mergeCell ref="E99:F99"/>
    <mergeCell ref="E100:F100"/>
    <mergeCell ref="E101:F101"/>
    <mergeCell ref="E92:F92"/>
    <mergeCell ref="E93:F93"/>
    <mergeCell ref="E94:F94"/>
    <mergeCell ref="E95:F95"/>
    <mergeCell ref="E96:F96"/>
    <mergeCell ref="E88:F88"/>
    <mergeCell ref="E89:F89"/>
    <mergeCell ref="E90:F90"/>
    <mergeCell ref="E91:F91"/>
    <mergeCell ref="E83:F83"/>
    <mergeCell ref="E84:F84"/>
    <mergeCell ref="E85:F85"/>
    <mergeCell ref="E86:F86"/>
    <mergeCell ref="E87:F87"/>
    <mergeCell ref="E78:F78"/>
    <mergeCell ref="E79:F79"/>
    <mergeCell ref="E80:F80"/>
    <mergeCell ref="E81:F81"/>
    <mergeCell ref="E82:F82"/>
    <mergeCell ref="E74:F74"/>
    <mergeCell ref="E75:F75"/>
    <mergeCell ref="E76:F76"/>
    <mergeCell ref="E77:F77"/>
    <mergeCell ref="E68:F68"/>
    <mergeCell ref="E69:F69"/>
    <mergeCell ref="E70:F70"/>
    <mergeCell ref="E71:F71"/>
    <mergeCell ref="E72:F72"/>
    <mergeCell ref="E65:F65"/>
    <mergeCell ref="E66:F66"/>
    <mergeCell ref="E67:F67"/>
    <mergeCell ref="E58:F58"/>
    <mergeCell ref="E59:F59"/>
    <mergeCell ref="E60:F60"/>
    <mergeCell ref="E61:F61"/>
    <mergeCell ref="E62:F62"/>
    <mergeCell ref="E73:F73"/>
    <mergeCell ref="E55:F55"/>
    <mergeCell ref="E56:F56"/>
    <mergeCell ref="E57:F57"/>
    <mergeCell ref="E49:F49"/>
    <mergeCell ref="E50:F50"/>
    <mergeCell ref="E51:F51"/>
    <mergeCell ref="E52:F52"/>
    <mergeCell ref="E63:F63"/>
    <mergeCell ref="E64:F64"/>
    <mergeCell ref="E47:F47"/>
    <mergeCell ref="E48:F48"/>
    <mergeCell ref="E39:F39"/>
    <mergeCell ref="E40:F40"/>
    <mergeCell ref="E41:F41"/>
    <mergeCell ref="E42:F42"/>
    <mergeCell ref="E43:F43"/>
    <mergeCell ref="E53:F53"/>
    <mergeCell ref="E54:F54"/>
    <mergeCell ref="E9:F9"/>
    <mergeCell ref="E10:F10"/>
    <mergeCell ref="E11:F11"/>
    <mergeCell ref="E12:F12"/>
    <mergeCell ref="E13:F13"/>
    <mergeCell ref="E24:F24"/>
    <mergeCell ref="E25:F25"/>
    <mergeCell ref="E26:F26"/>
    <mergeCell ref="E27:F27"/>
    <mergeCell ref="E19:F19"/>
    <mergeCell ref="E20:F20"/>
    <mergeCell ref="E21:F21"/>
    <mergeCell ref="E22:F22"/>
    <mergeCell ref="E23:F23"/>
    <mergeCell ref="C165:D165"/>
    <mergeCell ref="C166:D166"/>
    <mergeCell ref="C167:D167"/>
    <mergeCell ref="C168:D168"/>
    <mergeCell ref="C169:D169"/>
    <mergeCell ref="E14:F14"/>
    <mergeCell ref="E15:F15"/>
    <mergeCell ref="E16:F16"/>
    <mergeCell ref="E17:F17"/>
    <mergeCell ref="E18:F18"/>
    <mergeCell ref="E28:F28"/>
    <mergeCell ref="E34:F34"/>
    <mergeCell ref="E35:F35"/>
    <mergeCell ref="E36:F36"/>
    <mergeCell ref="E37:F37"/>
    <mergeCell ref="E38:F38"/>
    <mergeCell ref="E29:F29"/>
    <mergeCell ref="E30:F30"/>
    <mergeCell ref="E31:F31"/>
    <mergeCell ref="E32:F32"/>
    <mergeCell ref="E33:F33"/>
    <mergeCell ref="E44:F44"/>
    <mergeCell ref="E45:F45"/>
    <mergeCell ref="E46:F46"/>
    <mergeCell ref="B7:M7"/>
    <mergeCell ref="B151:B152"/>
    <mergeCell ref="C152:D152"/>
    <mergeCell ref="E152:F152"/>
    <mergeCell ref="B149:M149"/>
    <mergeCell ref="B188:M188"/>
    <mergeCell ref="C9:D9"/>
    <mergeCell ref="C160:D160"/>
    <mergeCell ref="C161:D161"/>
    <mergeCell ref="C162:D162"/>
    <mergeCell ref="C163:D163"/>
    <mergeCell ref="C164:D164"/>
    <mergeCell ref="C155:D155"/>
    <mergeCell ref="C156:D156"/>
    <mergeCell ref="C157:D157"/>
    <mergeCell ref="C158:D158"/>
    <mergeCell ref="C159:D159"/>
    <mergeCell ref="C177:D177"/>
    <mergeCell ref="C178:D178"/>
    <mergeCell ref="C179:D179"/>
    <mergeCell ref="C170:D170"/>
    <mergeCell ref="C171:D171"/>
    <mergeCell ref="C172:D172"/>
    <mergeCell ref="C173:D173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36:D136"/>
    <mergeCell ref="C137:D137"/>
    <mergeCell ref="C138:D138"/>
    <mergeCell ref="C139:D139"/>
    <mergeCell ref="C140:D140"/>
    <mergeCell ref="C141:D141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5:D135"/>
  </mergeCells>
  <hyperlinks>
    <hyperlink ref="G146" r:id="rId1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88"/>
  <sheetViews>
    <sheetView showGridLines="0" showRowColHeaders="0" zoomScaleNormal="100" workbookViewId="0">
      <selection activeCell="B7" sqref="B7:H7"/>
    </sheetView>
  </sheetViews>
  <sheetFormatPr baseColWidth="10" defaultRowHeight="15"/>
  <cols>
    <col min="1" max="1" width="7.85546875" customWidth="1"/>
    <col min="2" max="2" width="41.140625" bestFit="1" customWidth="1"/>
    <col min="3" max="8" width="19.7109375" customWidth="1"/>
  </cols>
  <sheetData>
    <row r="3" spans="2:11">
      <c r="G3" s="4"/>
    </row>
    <row r="4" spans="2:11">
      <c r="K4" s="4"/>
    </row>
    <row r="5" spans="2:11" ht="11.25" customHeight="1">
      <c r="K5" s="4"/>
    </row>
    <row r="6" spans="2:11" ht="11.25" customHeight="1">
      <c r="K6" s="4"/>
    </row>
    <row r="7" spans="2:11" ht="18.75" customHeight="1">
      <c r="B7" s="316" t="s">
        <v>40</v>
      </c>
      <c r="C7" s="316"/>
      <c r="D7" s="316"/>
      <c r="E7" s="316"/>
      <c r="F7" s="316"/>
      <c r="G7" s="316"/>
      <c r="H7" s="316"/>
      <c r="K7" s="4"/>
    </row>
    <row r="8" spans="2:11" ht="9" customHeight="1">
      <c r="K8" s="4"/>
    </row>
    <row r="9" spans="2:11">
      <c r="B9" s="317" t="s">
        <v>232</v>
      </c>
      <c r="C9" s="318"/>
      <c r="D9" s="319"/>
    </row>
    <row r="10" spans="2:11">
      <c r="B10" s="26" t="s">
        <v>51</v>
      </c>
      <c r="C10" s="27" t="s">
        <v>52</v>
      </c>
      <c r="D10" s="28" t="s">
        <v>53</v>
      </c>
    </row>
    <row r="11" spans="2:11">
      <c r="B11" s="19" t="s">
        <v>56</v>
      </c>
      <c r="C11" s="29">
        <v>1079187601859.1801</v>
      </c>
      <c r="D11" s="20">
        <v>17353090656424</v>
      </c>
    </row>
    <row r="12" spans="2:11">
      <c r="B12" s="8" t="s">
        <v>54</v>
      </c>
      <c r="C12" s="30">
        <v>2418087963677</v>
      </c>
      <c r="D12" s="11">
        <v>3376832351402</v>
      </c>
    </row>
    <row r="13" spans="2:11">
      <c r="B13" s="7" t="s">
        <v>57</v>
      </c>
      <c r="C13" s="31">
        <v>2759516445897</v>
      </c>
      <c r="D13" s="10">
        <v>6686764308224</v>
      </c>
    </row>
    <row r="14" spans="2:11">
      <c r="B14" s="8" t="s">
        <v>58</v>
      </c>
      <c r="C14" s="30">
        <v>777298871856</v>
      </c>
      <c r="D14" s="11">
        <v>1571973680825</v>
      </c>
    </row>
    <row r="15" spans="2:11">
      <c r="B15" s="46" t="s">
        <v>59</v>
      </c>
      <c r="C15" s="47">
        <f>+SUM(C11:C14)</f>
        <v>7034090883289.1797</v>
      </c>
      <c r="D15" s="48">
        <f>+SUM(D11:D14)</f>
        <v>28988660996875</v>
      </c>
    </row>
    <row r="16" spans="2:11" ht="9.75" customHeight="1">
      <c r="B16" s="40" t="s">
        <v>55</v>
      </c>
    </row>
    <row r="17" spans="2:11" ht="9.75" customHeight="1">
      <c r="B17" s="40"/>
    </row>
    <row r="19" spans="2:11" ht="18.75" customHeight="1">
      <c r="B19" s="316" t="s">
        <v>39</v>
      </c>
      <c r="C19" s="316"/>
      <c r="D19" s="316"/>
      <c r="E19" s="316"/>
      <c r="F19" s="316"/>
      <c r="G19" s="316"/>
      <c r="H19" s="316"/>
      <c r="K19" s="4"/>
    </row>
    <row r="20" spans="2:11" ht="9" customHeight="1">
      <c r="K20" s="4"/>
    </row>
    <row r="21" spans="2:11">
      <c r="B21" s="320" t="s">
        <v>234</v>
      </c>
      <c r="C21" s="321"/>
      <c r="D21" s="321"/>
    </row>
    <row r="22" spans="2:11">
      <c r="B22" s="36" t="s">
        <v>45</v>
      </c>
      <c r="C22" s="20">
        <v>46349934</v>
      </c>
      <c r="D22" s="42">
        <v>1</v>
      </c>
    </row>
    <row r="23" spans="2:11">
      <c r="B23" s="37" t="s">
        <v>46</v>
      </c>
      <c r="C23" s="11">
        <v>45886434.659999996</v>
      </c>
      <c r="D23" s="43">
        <v>0.99</v>
      </c>
    </row>
    <row r="24" spans="2:11">
      <c r="B24" s="38" t="s">
        <v>233</v>
      </c>
      <c r="C24" s="10">
        <v>24202169707060</v>
      </c>
      <c r="D24" s="44">
        <v>1</v>
      </c>
    </row>
    <row r="25" spans="2:11">
      <c r="B25" s="39" t="s">
        <v>47</v>
      </c>
      <c r="C25" s="12">
        <v>23960148009989.398</v>
      </c>
      <c r="D25" s="45">
        <v>0.98999999999999988</v>
      </c>
    </row>
    <row r="26" spans="2:11" ht="9.75" customHeight="1">
      <c r="B26" s="40" t="s">
        <v>48</v>
      </c>
      <c r="C26" s="41"/>
      <c r="D26" s="41"/>
    </row>
    <row r="27" spans="2:11" ht="9.75" customHeight="1">
      <c r="B27" s="40" t="s">
        <v>49</v>
      </c>
      <c r="C27" s="41"/>
      <c r="D27" s="41"/>
    </row>
    <row r="28" spans="2:11" ht="9.75" customHeight="1">
      <c r="B28" s="40" t="s">
        <v>50</v>
      </c>
      <c r="C28" s="41"/>
      <c r="D28" s="41"/>
    </row>
    <row r="29" spans="2:11">
      <c r="B29" s="40"/>
      <c r="C29" s="41"/>
      <c r="D29" s="41"/>
    </row>
    <row r="30" spans="2:11">
      <c r="B30" s="40"/>
      <c r="C30" s="41"/>
      <c r="D30" s="41"/>
    </row>
    <row r="31" spans="2:11">
      <c r="B31" s="322" t="s">
        <v>60</v>
      </c>
      <c r="C31" s="323"/>
      <c r="D31" s="323"/>
      <c r="E31" s="323"/>
    </row>
    <row r="32" spans="2:11">
      <c r="B32" s="26" t="s">
        <v>67</v>
      </c>
      <c r="C32" s="33" t="s">
        <v>68</v>
      </c>
      <c r="D32" s="33" t="s">
        <v>69</v>
      </c>
      <c r="E32" s="26" t="s">
        <v>70</v>
      </c>
    </row>
    <row r="33" spans="2:11">
      <c r="B33" s="19" t="s">
        <v>62</v>
      </c>
      <c r="C33" s="16">
        <v>0.99099999999999999</v>
      </c>
      <c r="D33" s="49">
        <v>1.7000000000000001E-2</v>
      </c>
      <c r="E33" s="49">
        <v>0</v>
      </c>
    </row>
    <row r="34" spans="2:11">
      <c r="B34" s="8" t="s">
        <v>61</v>
      </c>
      <c r="C34" s="50">
        <v>0.99</v>
      </c>
      <c r="D34" s="50">
        <v>0.03</v>
      </c>
      <c r="E34" s="50">
        <v>5.0000000000000001E-3</v>
      </c>
    </row>
    <row r="35" spans="2:11">
      <c r="B35" s="7" t="s">
        <v>63</v>
      </c>
      <c r="C35" s="51">
        <v>0.97099999999999997</v>
      </c>
      <c r="D35" s="16">
        <v>0.10299999999999999</v>
      </c>
      <c r="E35" s="16">
        <v>2.7E-2</v>
      </c>
    </row>
    <row r="36" spans="2:11">
      <c r="B36" s="8" t="s">
        <v>64</v>
      </c>
      <c r="C36" s="52">
        <v>0.96</v>
      </c>
      <c r="D36" s="15">
        <v>0.10100000000000001</v>
      </c>
      <c r="E36" s="15">
        <v>1.2999999999999999E-2</v>
      </c>
    </row>
    <row r="37" spans="2:11">
      <c r="B37" s="7" t="s">
        <v>65</v>
      </c>
      <c r="C37" s="51">
        <v>0.95599999999999996</v>
      </c>
      <c r="D37" s="16">
        <v>0.13300000000000001</v>
      </c>
      <c r="E37" s="16">
        <v>1.0999999999999999E-2</v>
      </c>
    </row>
    <row r="38" spans="2:11">
      <c r="B38" s="9" t="s">
        <v>66</v>
      </c>
      <c r="C38" s="53">
        <v>0.93300000000000005</v>
      </c>
      <c r="D38" s="17">
        <v>0.125</v>
      </c>
      <c r="E38" s="17">
        <v>2.4E-2</v>
      </c>
    </row>
    <row r="39" spans="2:11">
      <c r="B39" s="40"/>
      <c r="C39" s="41"/>
      <c r="D39" s="41"/>
    </row>
    <row r="40" spans="2:11">
      <c r="B40" s="21"/>
      <c r="C40" s="6"/>
      <c r="D40" s="6"/>
      <c r="E40" s="14"/>
    </row>
    <row r="41" spans="2:11" ht="18.75" customHeight="1">
      <c r="B41" s="316" t="s">
        <v>41</v>
      </c>
      <c r="C41" s="316"/>
      <c r="D41" s="316"/>
      <c r="E41" s="316"/>
      <c r="F41" s="316"/>
      <c r="G41" s="316"/>
      <c r="H41" s="316"/>
      <c r="K41" s="4"/>
    </row>
    <row r="42" spans="2:11" ht="9" customHeight="1">
      <c r="K42" s="4"/>
    </row>
    <row r="43" spans="2:11" ht="15" customHeight="1">
      <c r="B43" s="60" t="s">
        <v>184</v>
      </c>
    </row>
    <row r="44" spans="2:11">
      <c r="B44" s="369" t="s">
        <v>13</v>
      </c>
      <c r="C44" s="33">
        <v>40513</v>
      </c>
      <c r="D44" s="33">
        <v>40878</v>
      </c>
      <c r="E44" s="33">
        <v>41244</v>
      </c>
      <c r="F44" s="33">
        <v>41609</v>
      </c>
      <c r="G44" s="33">
        <v>41974</v>
      </c>
      <c r="H44" s="33">
        <v>42339</v>
      </c>
      <c r="I44" s="33">
        <v>42705</v>
      </c>
      <c r="J44" s="33">
        <v>42917</v>
      </c>
    </row>
    <row r="45" spans="2:11">
      <c r="B45" s="19" t="s">
        <v>185</v>
      </c>
      <c r="C45" s="166">
        <v>182308</v>
      </c>
      <c r="D45" s="167">
        <v>282317</v>
      </c>
      <c r="E45" s="167">
        <v>529583</v>
      </c>
      <c r="F45" s="166">
        <v>1181440</v>
      </c>
      <c r="G45" s="166">
        <v>1837656</v>
      </c>
      <c r="H45" s="166">
        <v>2146285</v>
      </c>
      <c r="I45" s="223">
        <v>2529185</v>
      </c>
      <c r="J45" s="223">
        <v>1390340</v>
      </c>
      <c r="K45" s="179" t="s">
        <v>211</v>
      </c>
    </row>
    <row r="46" spans="2:11">
      <c r="B46" s="8" t="s">
        <v>186</v>
      </c>
      <c r="C46" s="168">
        <v>13367552</v>
      </c>
      <c r="D46" s="169">
        <v>12641733</v>
      </c>
      <c r="E46" s="169">
        <v>9609981</v>
      </c>
      <c r="F46" s="168">
        <v>9603043</v>
      </c>
      <c r="G46" s="168">
        <v>9843056</v>
      </c>
      <c r="H46" s="168">
        <v>9575529</v>
      </c>
      <c r="I46" s="224">
        <v>8721680</v>
      </c>
      <c r="J46" s="224">
        <v>10112020</v>
      </c>
    </row>
    <row r="47" spans="2:11">
      <c r="B47" s="7" t="s">
        <v>42</v>
      </c>
      <c r="C47" s="31"/>
      <c r="D47" s="170">
        <f>+D45-C45</f>
        <v>100009</v>
      </c>
      <c r="E47" s="170">
        <f t="shared" ref="E47:H47" si="0">+E45-D45</f>
        <v>247266</v>
      </c>
      <c r="F47" s="170">
        <f t="shared" si="0"/>
        <v>651857</v>
      </c>
      <c r="G47" s="170">
        <f t="shared" si="0"/>
        <v>656216</v>
      </c>
      <c r="H47" s="221">
        <f t="shared" si="0"/>
        <v>308629</v>
      </c>
      <c r="I47" s="225">
        <f>+I45-H45</f>
        <v>382900</v>
      </c>
      <c r="J47" s="225">
        <f>+J45-I45</f>
        <v>-1138845</v>
      </c>
    </row>
    <row r="48" spans="2:11">
      <c r="B48" s="8" t="s">
        <v>43</v>
      </c>
      <c r="C48" s="30"/>
      <c r="D48" s="34">
        <f>+D45/C45-1</f>
        <v>0.54857164798034086</v>
      </c>
      <c r="E48" s="34">
        <f t="shared" ref="E48:J48" si="1">+E45/D45-1</f>
        <v>0.87584523780006163</v>
      </c>
      <c r="F48" s="34">
        <f t="shared" si="1"/>
        <v>1.2308873207788014</v>
      </c>
      <c r="G48" s="34">
        <f t="shared" si="1"/>
        <v>0.55543743228602382</v>
      </c>
      <c r="H48" s="222">
        <f t="shared" si="1"/>
        <v>0.16794710217799191</v>
      </c>
      <c r="I48" s="226">
        <f t="shared" si="1"/>
        <v>0.17840128407923461</v>
      </c>
      <c r="J48" s="226">
        <f t="shared" si="1"/>
        <v>-0.4502814147640446</v>
      </c>
    </row>
    <row r="49" spans="2:10">
      <c r="B49" s="32" t="s">
        <v>44</v>
      </c>
      <c r="C49" s="35">
        <v>1.3638099182258652E-2</v>
      </c>
      <c r="D49" s="35">
        <f>+D45/D46</f>
        <v>2.2332143860339403E-2</v>
      </c>
      <c r="E49" s="35">
        <f t="shared" ref="E49:J49" si="2">+E45/E46</f>
        <v>5.5107601149263462E-2</v>
      </c>
      <c r="F49" s="35">
        <f t="shared" si="2"/>
        <v>0.12302766945852477</v>
      </c>
      <c r="G49" s="35">
        <f t="shared" si="2"/>
        <v>0.18669567662725886</v>
      </c>
      <c r="H49" s="35">
        <f t="shared" si="2"/>
        <v>0.22414270793812019</v>
      </c>
      <c r="I49" s="35">
        <f t="shared" si="2"/>
        <v>0.28998828207409583</v>
      </c>
      <c r="J49" s="35">
        <f t="shared" si="2"/>
        <v>0.13749379451385579</v>
      </c>
    </row>
    <row r="50" spans="2:10">
      <c r="B50" s="40" t="s">
        <v>187</v>
      </c>
    </row>
    <row r="51" spans="2:10">
      <c r="B51" s="40" t="s">
        <v>188</v>
      </c>
    </row>
    <row r="53" spans="2:10" ht="15" customHeight="1">
      <c r="B53" s="314" t="s">
        <v>194</v>
      </c>
      <c r="C53" s="315"/>
      <c r="D53" s="315"/>
      <c r="E53" s="315"/>
    </row>
    <row r="54" spans="2:10" ht="22.5">
      <c r="B54" s="171" t="s">
        <v>13</v>
      </c>
      <c r="C54" s="171" t="s">
        <v>189</v>
      </c>
      <c r="D54" s="171" t="s">
        <v>190</v>
      </c>
      <c r="E54" s="33" t="s">
        <v>191</v>
      </c>
      <c r="F54" s="370" t="s">
        <v>239</v>
      </c>
      <c r="G54" s="220"/>
    </row>
    <row r="55" spans="2:10">
      <c r="B55" s="184">
        <v>42005</v>
      </c>
      <c r="C55" s="377">
        <v>3521234.5839999998</v>
      </c>
      <c r="D55" s="378">
        <v>11662004.883051999</v>
      </c>
      <c r="E55" s="371">
        <f>C55/D55</f>
        <v>0.3019407571263576</v>
      </c>
      <c r="F55" s="388">
        <v>0.316</v>
      </c>
      <c r="G55" s="220"/>
    </row>
    <row r="56" spans="2:10">
      <c r="B56" s="216">
        <v>42036</v>
      </c>
      <c r="C56" s="379">
        <v>1475663.7757359999</v>
      </c>
      <c r="D56" s="380">
        <v>5220923.7413040008</v>
      </c>
      <c r="E56" s="372">
        <f t="shared" ref="E56:E85" si="3">C56/D56</f>
        <v>0.28264419264768492</v>
      </c>
      <c r="F56" s="388">
        <v>0.316</v>
      </c>
      <c r="G56" s="220"/>
    </row>
    <row r="57" spans="2:10">
      <c r="B57" s="217">
        <v>42064</v>
      </c>
      <c r="C57" s="381">
        <v>2430005.4922020002</v>
      </c>
      <c r="D57" s="382">
        <v>7314990.6086670011</v>
      </c>
      <c r="E57" s="373">
        <f t="shared" si="3"/>
        <v>0.33219529896905997</v>
      </c>
      <c r="F57" s="388">
        <v>0.316</v>
      </c>
      <c r="G57" s="220"/>
    </row>
    <row r="58" spans="2:10">
      <c r="B58" s="216">
        <v>42095</v>
      </c>
      <c r="C58" s="379">
        <v>3291059.318</v>
      </c>
      <c r="D58" s="380">
        <v>12105450.228</v>
      </c>
      <c r="E58" s="372">
        <f t="shared" si="3"/>
        <v>0.27186591626206141</v>
      </c>
      <c r="F58" s="388">
        <v>0.316</v>
      </c>
      <c r="G58" s="220"/>
    </row>
    <row r="59" spans="2:10">
      <c r="B59" s="217">
        <v>42125</v>
      </c>
      <c r="C59" s="381">
        <v>3601977.0380000002</v>
      </c>
      <c r="D59" s="382">
        <v>11307606.373</v>
      </c>
      <c r="E59" s="373">
        <f t="shared" si="3"/>
        <v>0.3185446078668519</v>
      </c>
      <c r="F59" s="388">
        <v>0.31595879418572537</v>
      </c>
      <c r="G59" s="220"/>
    </row>
    <row r="60" spans="2:10">
      <c r="B60" s="216">
        <v>42156</v>
      </c>
      <c r="C60" s="379">
        <v>2894970.6159259998</v>
      </c>
      <c r="D60" s="379">
        <v>10730669.855999999</v>
      </c>
      <c r="E60" s="372">
        <f t="shared" si="3"/>
        <v>0.26978470633939894</v>
      </c>
      <c r="F60" s="388">
        <v>0.31595879418572537</v>
      </c>
      <c r="G60" s="220"/>
    </row>
    <row r="61" spans="2:10">
      <c r="B61" s="217">
        <v>42186</v>
      </c>
      <c r="C61" s="381">
        <v>2876015.6633990002</v>
      </c>
      <c r="D61" s="382">
        <v>8116474.6459999997</v>
      </c>
      <c r="E61" s="373">
        <f t="shared" si="3"/>
        <v>0.35434296154875222</v>
      </c>
      <c r="F61" s="388">
        <v>0.31595879418572537</v>
      </c>
      <c r="G61" s="220"/>
    </row>
    <row r="62" spans="2:10">
      <c r="B62" s="216">
        <v>42217</v>
      </c>
      <c r="C62" s="379">
        <v>1774457.077</v>
      </c>
      <c r="D62" s="379">
        <v>5081479.7709999997</v>
      </c>
      <c r="E62" s="372">
        <f t="shared" si="3"/>
        <v>0.34920085427217973</v>
      </c>
      <c r="F62" s="388">
        <v>0.31595879418572537</v>
      </c>
      <c r="G62" s="220"/>
    </row>
    <row r="63" spans="2:10">
      <c r="B63" s="217">
        <v>42248</v>
      </c>
      <c r="C63" s="381">
        <v>4014585.0038970001</v>
      </c>
      <c r="D63" s="382">
        <v>12605822.816000002</v>
      </c>
      <c r="E63" s="373">
        <f t="shared" si="3"/>
        <v>0.31847068315139798</v>
      </c>
      <c r="F63" s="388">
        <v>0.31595879418572537</v>
      </c>
      <c r="G63" s="220"/>
    </row>
    <row r="64" spans="2:10">
      <c r="B64" s="216">
        <v>42278</v>
      </c>
      <c r="C64" s="379">
        <v>1819187.1059999999</v>
      </c>
      <c r="D64" s="379">
        <v>5295593.2279999992</v>
      </c>
      <c r="E64" s="372">
        <f t="shared" si="3"/>
        <v>0.34352848258457669</v>
      </c>
      <c r="F64" s="388">
        <v>0.31595879418572537</v>
      </c>
      <c r="G64" s="220"/>
    </row>
    <row r="65" spans="2:9">
      <c r="B65" s="217">
        <v>42309</v>
      </c>
      <c r="C65" s="381">
        <v>2999068.679</v>
      </c>
      <c r="D65" s="382">
        <v>8516856.0370000005</v>
      </c>
      <c r="E65" s="373">
        <f t="shared" si="3"/>
        <v>0.35213330670039128</v>
      </c>
      <c r="F65" s="388">
        <v>0.31595879418572537</v>
      </c>
      <c r="G65" s="220"/>
    </row>
    <row r="66" spans="2:9">
      <c r="B66" s="216">
        <v>42339</v>
      </c>
      <c r="C66" s="379">
        <v>1892093.4069999999</v>
      </c>
      <c r="D66" s="379">
        <v>5189494.9999999991</v>
      </c>
      <c r="E66" s="372">
        <f t="shared" si="3"/>
        <v>0.36460068022032976</v>
      </c>
      <c r="F66" s="388">
        <v>0.31595879418572537</v>
      </c>
      <c r="G66" s="220"/>
    </row>
    <row r="67" spans="2:9">
      <c r="B67" s="218" t="s">
        <v>193</v>
      </c>
      <c r="C67" s="383">
        <v>32590317.760159999</v>
      </c>
      <c r="D67" s="384">
        <v>103147367.188023</v>
      </c>
      <c r="E67" s="374">
        <f t="shared" si="3"/>
        <v>0.31595879418572537</v>
      </c>
      <c r="F67" s="389">
        <v>0.31595879418572537</v>
      </c>
      <c r="G67" s="220"/>
    </row>
    <row r="68" spans="2:9">
      <c r="B68" s="216">
        <v>42370</v>
      </c>
      <c r="C68" s="379">
        <v>4318630.5212500002</v>
      </c>
      <c r="D68" s="379">
        <v>14099662.83618</v>
      </c>
      <c r="E68" s="372">
        <f t="shared" si="3"/>
        <v>0.30629317675372442</v>
      </c>
      <c r="F68" s="388">
        <v>0.28699999999999998</v>
      </c>
      <c r="G68" s="220"/>
    </row>
    <row r="69" spans="2:9">
      <c r="B69" s="217">
        <v>42401</v>
      </c>
      <c r="C69" s="381">
        <v>1685761.6310000001</v>
      </c>
      <c r="D69" s="382">
        <v>6776761.0765380003</v>
      </c>
      <c r="E69" s="373">
        <f t="shared" si="3"/>
        <v>0.2487562438694082</v>
      </c>
      <c r="F69" s="388">
        <v>0.28699999999999998</v>
      </c>
      <c r="G69" s="220"/>
    </row>
    <row r="70" spans="2:9">
      <c r="B70" s="216">
        <v>42430</v>
      </c>
      <c r="C70" s="379">
        <v>2833976.8721130001</v>
      </c>
      <c r="D70" s="379">
        <v>9307151.8843949996</v>
      </c>
      <c r="E70" s="372">
        <f t="shared" si="3"/>
        <v>0.30449453359245565</v>
      </c>
      <c r="F70" s="388">
        <v>0.28699999999999998</v>
      </c>
      <c r="G70" s="220"/>
    </row>
    <row r="71" spans="2:9">
      <c r="B71" s="217">
        <v>42461</v>
      </c>
      <c r="C71" s="381">
        <v>3798720.6825000001</v>
      </c>
      <c r="D71" s="382">
        <v>14176851.299443999</v>
      </c>
      <c r="E71" s="373">
        <f t="shared" si="3"/>
        <v>0.26795235431784359</v>
      </c>
      <c r="F71" s="388">
        <v>0.28699999999999998</v>
      </c>
      <c r="G71" s="220"/>
    </row>
    <row r="72" spans="2:9">
      <c r="B72" s="216">
        <v>42491</v>
      </c>
      <c r="C72" s="379">
        <v>4049867.3367889998</v>
      </c>
      <c r="D72" s="379">
        <v>12962071.977262</v>
      </c>
      <c r="E72" s="372">
        <f t="shared" si="3"/>
        <v>0.31243981239212809</v>
      </c>
      <c r="F72" s="388">
        <v>0.28699999999999998</v>
      </c>
      <c r="G72" s="220"/>
    </row>
    <row r="73" spans="2:9">
      <c r="B73" s="217">
        <v>42522</v>
      </c>
      <c r="C73" s="381">
        <v>3356290.8064999999</v>
      </c>
      <c r="D73" s="382">
        <v>13391034.381401001</v>
      </c>
      <c r="E73" s="373">
        <f t="shared" si="3"/>
        <v>0.25063715848281298</v>
      </c>
      <c r="F73" s="388">
        <v>0.28699999999999998</v>
      </c>
      <c r="G73" s="220"/>
    </row>
    <row r="74" spans="2:9">
      <c r="B74" s="216">
        <v>42552</v>
      </c>
      <c r="C74" s="379">
        <v>3133379.4516179999</v>
      </c>
      <c r="D74" s="379">
        <v>9853038.2066380009</v>
      </c>
      <c r="E74" s="372">
        <f t="shared" si="3"/>
        <v>0.31801149918479349</v>
      </c>
      <c r="F74" s="388">
        <v>0.28699999999999998</v>
      </c>
      <c r="G74" s="220"/>
    </row>
    <row r="75" spans="2:9">
      <c r="B75" s="217">
        <v>42583</v>
      </c>
      <c r="C75" s="381">
        <v>1893611.77623</v>
      </c>
      <c r="D75" s="382">
        <v>7001446.8387139998</v>
      </c>
      <c r="E75" s="373">
        <f t="shared" si="3"/>
        <v>0.27046006630506841</v>
      </c>
      <c r="F75" s="388">
        <v>0.28699999999999998</v>
      </c>
      <c r="G75" s="220"/>
      <c r="I75" s="4" t="str">
        <f>Índice!N28</f>
        <v>Fecha de actualización: 20/09/2017</v>
      </c>
    </row>
    <row r="76" spans="2:9">
      <c r="B76" s="216">
        <v>42614</v>
      </c>
      <c r="C76" s="379">
        <v>4062247.11</v>
      </c>
      <c r="D76" s="379">
        <v>14188481.771125</v>
      </c>
      <c r="E76" s="372">
        <f t="shared" si="3"/>
        <v>0.28630597519370149</v>
      </c>
      <c r="F76" s="388">
        <v>0.28699999999999998</v>
      </c>
      <c r="G76" s="220"/>
    </row>
    <row r="77" spans="2:9">
      <c r="B77" s="217">
        <v>42644</v>
      </c>
      <c r="C77" s="381">
        <v>1895517.18062</v>
      </c>
      <c r="D77" s="382">
        <v>7002984.7711810004</v>
      </c>
      <c r="E77" s="373">
        <f t="shared" si="3"/>
        <v>0.27067275491166537</v>
      </c>
      <c r="F77" s="388">
        <v>0.28699999999999998</v>
      </c>
      <c r="G77" s="220"/>
    </row>
    <row r="78" spans="2:9">
      <c r="B78" s="216">
        <v>42675</v>
      </c>
      <c r="C78" s="379">
        <v>3296395.6100300001</v>
      </c>
      <c r="D78" s="379">
        <v>10634985.088851999</v>
      </c>
      <c r="E78" s="372">
        <f t="shared" si="3"/>
        <v>0.30995770868408729</v>
      </c>
      <c r="F78" s="388">
        <v>0.28699999999999998</v>
      </c>
      <c r="G78" s="220"/>
    </row>
    <row r="79" spans="2:9">
      <c r="B79" s="217">
        <v>42705</v>
      </c>
      <c r="C79" s="381">
        <v>2077128.172032</v>
      </c>
      <c r="D79" s="382">
        <v>7367103.0855740001</v>
      </c>
      <c r="E79" s="373">
        <f t="shared" si="3"/>
        <v>0.2819463970986586</v>
      </c>
      <c r="F79" s="388">
        <v>0.28699999999999998</v>
      </c>
      <c r="G79" s="220"/>
    </row>
    <row r="80" spans="2:9">
      <c r="B80" s="219" t="s">
        <v>192</v>
      </c>
      <c r="C80" s="385">
        <v>36401527.150682002</v>
      </c>
      <c r="D80" s="385">
        <v>126761573.21730401</v>
      </c>
      <c r="E80" s="375">
        <f t="shared" si="3"/>
        <v>0.2871653153773962</v>
      </c>
      <c r="F80" s="389">
        <v>0.28699999999999998</v>
      </c>
      <c r="G80" s="220"/>
    </row>
    <row r="81" spans="2:7">
      <c r="B81" s="217">
        <v>42736</v>
      </c>
      <c r="C81" s="381">
        <v>4754087.6960000005</v>
      </c>
      <c r="D81" s="382">
        <v>15133392.889993001</v>
      </c>
      <c r="E81" s="373">
        <f t="shared" si="3"/>
        <v>0.3141455277450475</v>
      </c>
      <c r="F81" s="387">
        <v>0.28799999999999998</v>
      </c>
      <c r="G81" s="220"/>
    </row>
    <row r="82" spans="2:7">
      <c r="B82" s="216">
        <v>42767</v>
      </c>
      <c r="C82" s="379">
        <v>1871649.2819999999</v>
      </c>
      <c r="D82" s="379">
        <v>7128898.7704400001</v>
      </c>
      <c r="E82" s="372">
        <f>C82/D82</f>
        <v>0.26254395556306664</v>
      </c>
      <c r="F82" s="387">
        <v>0.28799999999999998</v>
      </c>
      <c r="G82" s="220"/>
    </row>
    <row r="83" spans="2:7">
      <c r="B83" s="217">
        <v>42795</v>
      </c>
      <c r="C83" s="381">
        <v>3431866.3020000001</v>
      </c>
      <c r="D83" s="382">
        <v>10156090.72022</v>
      </c>
      <c r="E83" s="373">
        <f t="shared" si="3"/>
        <v>0.33791213534233372</v>
      </c>
      <c r="F83" s="387">
        <v>0.28799999999999998</v>
      </c>
      <c r="G83" s="220"/>
    </row>
    <row r="84" spans="2:7">
      <c r="B84" s="216">
        <v>42826</v>
      </c>
      <c r="C84" s="379">
        <v>4062113</v>
      </c>
      <c r="D84" s="379">
        <v>14038802</v>
      </c>
      <c r="E84" s="372">
        <f t="shared" si="3"/>
        <v>0.28934897721329783</v>
      </c>
      <c r="F84" s="387">
        <v>0.28799999999999998</v>
      </c>
      <c r="G84" s="220"/>
    </row>
    <row r="85" spans="2:7">
      <c r="B85" s="188">
        <v>42856</v>
      </c>
      <c r="C85" s="381">
        <v>4476796</v>
      </c>
      <c r="D85" s="382">
        <v>14325551</v>
      </c>
      <c r="E85" s="373">
        <f t="shared" si="3"/>
        <v>0.31250427994008745</v>
      </c>
      <c r="F85" s="387">
        <v>0.28799999999999998</v>
      </c>
    </row>
    <row r="86" spans="2:7">
      <c r="B86" s="186">
        <v>42887</v>
      </c>
      <c r="C86" s="386">
        <v>3746869</v>
      </c>
      <c r="D86" s="386">
        <v>13380524</v>
      </c>
      <c r="E86" s="372">
        <f>C86/D86</f>
        <v>0.28002408575329335</v>
      </c>
      <c r="F86" s="387">
        <v>0.28799999999999998</v>
      </c>
    </row>
    <row r="87" spans="2:7">
      <c r="B87" s="188">
        <v>42917</v>
      </c>
      <c r="C87" s="381">
        <v>2311313</v>
      </c>
      <c r="D87" s="381">
        <v>11380634</v>
      </c>
      <c r="E87" s="373">
        <f>C87/D87</f>
        <v>0.20309176096867715</v>
      </c>
      <c r="F87" s="387">
        <v>0.28799999999999998</v>
      </c>
    </row>
    <row r="88" spans="2:7">
      <c r="B88" s="240" t="s">
        <v>230</v>
      </c>
      <c r="C88" s="240">
        <f>SUM(C81:C87)</f>
        <v>24654694.280000001</v>
      </c>
      <c r="D88" s="240">
        <f>SUM(D81:D87)</f>
        <v>85543893.380652994</v>
      </c>
      <c r="E88" s="376">
        <f>C88/D88</f>
        <v>0.28821103769840833</v>
      </c>
      <c r="F88" s="390">
        <v>0.28799999999999998</v>
      </c>
    </row>
  </sheetData>
  <mergeCells count="7">
    <mergeCell ref="B53:E53"/>
    <mergeCell ref="B7:H7"/>
    <mergeCell ref="B9:D9"/>
    <mergeCell ref="B21:D21"/>
    <mergeCell ref="B31:E31"/>
    <mergeCell ref="B41:H41"/>
    <mergeCell ref="B19:H19"/>
  </mergeCells>
  <pageMargins left="0.7" right="0.7" top="0.75" bottom="0.75" header="0.3" footer="0.3"/>
  <pageSetup paperSize="9" orientation="portrait" r:id="rId1"/>
  <ignoredErrors>
    <ignoredError sqref="C88:D88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K175"/>
  <sheetViews>
    <sheetView showGridLines="0" topLeftCell="N72" zoomScaleNormal="100" workbookViewId="0">
      <selection activeCell="AB50" sqref="AB50"/>
    </sheetView>
  </sheetViews>
  <sheetFormatPr baseColWidth="10" defaultRowHeight="15"/>
  <cols>
    <col min="1" max="1" width="7.85546875" customWidth="1"/>
    <col min="2" max="2" width="24.85546875" customWidth="1"/>
    <col min="3" max="12" width="11.7109375" customWidth="1"/>
    <col min="13" max="13" width="20.7109375" customWidth="1"/>
  </cols>
  <sheetData>
    <row r="3" spans="2:17">
      <c r="M3" s="4"/>
    </row>
    <row r="4" spans="2:17">
      <c r="Q4" s="4"/>
    </row>
    <row r="5" spans="2:17" ht="11.25" customHeight="1">
      <c r="Q5" s="4"/>
    </row>
    <row r="6" spans="2:17" ht="11.25" customHeight="1">
      <c r="Q6" s="4"/>
    </row>
    <row r="7" spans="2:17" ht="18.75" customHeight="1">
      <c r="B7" s="276" t="s">
        <v>18</v>
      </c>
      <c r="C7" s="276"/>
      <c r="D7" s="276"/>
      <c r="E7" s="276"/>
      <c r="F7" s="276"/>
      <c r="G7" s="276"/>
      <c r="H7" s="276"/>
      <c r="I7" s="276"/>
      <c r="J7" s="276"/>
      <c r="K7" s="276"/>
      <c r="L7" s="276"/>
      <c r="M7" s="276"/>
      <c r="Q7" s="4"/>
    </row>
    <row r="8" spans="2:17" ht="9" customHeight="1">
      <c r="Q8" s="4"/>
    </row>
    <row r="9" spans="2:17" ht="9" customHeight="1">
      <c r="Q9" s="4"/>
    </row>
    <row r="10" spans="2:17" ht="15" customHeight="1">
      <c r="B10" s="361" t="s">
        <v>162</v>
      </c>
      <c r="C10" s="362"/>
      <c r="D10" s="363"/>
      <c r="F10" s="314" t="s">
        <v>20</v>
      </c>
      <c r="G10" s="315"/>
      <c r="H10" s="315"/>
      <c r="I10" s="315"/>
      <c r="J10" s="315"/>
      <c r="K10" s="315"/>
      <c r="L10" s="315"/>
    </row>
    <row r="11" spans="2:17">
      <c r="B11" s="212" t="s">
        <v>78</v>
      </c>
      <c r="C11" s="343" t="s">
        <v>163</v>
      </c>
      <c r="D11" s="358"/>
      <c r="F11" s="26" t="s">
        <v>13</v>
      </c>
      <c r="G11" s="343" t="s">
        <v>25</v>
      </c>
      <c r="H11" s="344"/>
      <c r="I11" s="343" t="s">
        <v>225</v>
      </c>
      <c r="J11" s="344"/>
      <c r="K11" s="324" t="s">
        <v>14</v>
      </c>
      <c r="L11" s="325"/>
    </row>
    <row r="12" spans="2:17">
      <c r="B12" s="201">
        <v>40695</v>
      </c>
      <c r="C12" s="333">
        <v>5352888</v>
      </c>
      <c r="D12" s="334"/>
      <c r="F12" s="204">
        <v>2010</v>
      </c>
      <c r="G12" s="328">
        <v>21102773419274.332</v>
      </c>
      <c r="H12" s="352"/>
      <c r="I12" s="328">
        <v>278848000000000</v>
      </c>
      <c r="J12" s="329"/>
      <c r="K12" s="359">
        <f t="shared" ref="K12:K15" si="0">G12/I12</f>
        <v>7.5678410529300313E-2</v>
      </c>
      <c r="L12" s="360"/>
    </row>
    <row r="13" spans="2:17">
      <c r="B13" s="202">
        <v>40787</v>
      </c>
      <c r="C13" s="350">
        <v>5499377</v>
      </c>
      <c r="D13" s="351"/>
      <c r="F13" s="205">
        <v>2011</v>
      </c>
      <c r="G13" s="326">
        <v>25047353126545.711</v>
      </c>
      <c r="H13" s="327"/>
      <c r="I13" s="326">
        <v>295516000000000</v>
      </c>
      <c r="J13" s="330"/>
      <c r="K13" s="346">
        <f t="shared" si="0"/>
        <v>8.4758027066371061E-2</v>
      </c>
      <c r="L13" s="347"/>
    </row>
    <row r="14" spans="2:17">
      <c r="B14" s="203">
        <v>40878</v>
      </c>
      <c r="C14" s="339">
        <v>5530896</v>
      </c>
      <c r="D14" s="340"/>
      <c r="F14" s="206">
        <v>2012</v>
      </c>
      <c r="G14" s="331">
        <v>29515434813554.438</v>
      </c>
      <c r="H14" s="335"/>
      <c r="I14" s="331">
        <v>308471000000000</v>
      </c>
      <c r="J14" s="332"/>
      <c r="K14" s="356">
        <f t="shared" si="0"/>
        <v>9.5683013357996172E-2</v>
      </c>
      <c r="L14" s="357"/>
    </row>
    <row r="15" spans="2:17">
      <c r="B15" s="202">
        <v>40971</v>
      </c>
      <c r="C15" s="350">
        <v>5623870</v>
      </c>
      <c r="D15" s="351"/>
      <c r="F15" s="205">
        <v>2013</v>
      </c>
      <c r="G15" s="326">
        <v>33195233068900.773</v>
      </c>
      <c r="H15" s="327"/>
      <c r="I15" s="326">
        <v>318930000000000</v>
      </c>
      <c r="J15" s="330"/>
      <c r="K15" s="346">
        <f t="shared" si="0"/>
        <v>0.10408313131063485</v>
      </c>
      <c r="L15" s="347"/>
    </row>
    <row r="16" spans="2:17">
      <c r="B16" s="203">
        <v>41061</v>
      </c>
      <c r="C16" s="339">
        <v>5704050</v>
      </c>
      <c r="D16" s="340"/>
      <c r="F16" s="206">
        <v>2014</v>
      </c>
      <c r="G16" s="331">
        <v>37250660219142.992</v>
      </c>
      <c r="H16" s="335"/>
      <c r="I16" s="331">
        <v>332544000000000</v>
      </c>
      <c r="J16" s="332"/>
      <c r="K16" s="356">
        <f t="shared" ref="K16" si="1">G16/I16</f>
        <v>0.11201723747577161</v>
      </c>
      <c r="L16" s="357"/>
    </row>
    <row r="17" spans="2:12">
      <c r="B17" s="202">
        <v>41153</v>
      </c>
      <c r="C17" s="350">
        <v>5908598</v>
      </c>
      <c r="D17" s="351"/>
      <c r="F17" s="205">
        <v>2015</v>
      </c>
      <c r="G17" s="326">
        <v>41513530381970</v>
      </c>
      <c r="H17" s="327"/>
      <c r="I17" s="326">
        <v>343185000000000</v>
      </c>
      <c r="J17" s="330"/>
      <c r="K17" s="346">
        <f t="shared" ref="K17" si="2">G17/I17</f>
        <v>0.12096545706242988</v>
      </c>
      <c r="L17" s="347"/>
    </row>
    <row r="18" spans="2:12">
      <c r="B18" s="203">
        <v>41244</v>
      </c>
      <c r="C18" s="339">
        <v>5975863</v>
      </c>
      <c r="D18" s="340"/>
      <c r="F18" s="206">
        <v>2016</v>
      </c>
      <c r="G18" s="331">
        <v>47051991634987.211</v>
      </c>
      <c r="H18" s="335"/>
      <c r="I18" s="331">
        <v>350323000000000</v>
      </c>
      <c r="J18" s="332"/>
      <c r="K18" s="356">
        <f t="shared" ref="K18" si="3">G18/I18</f>
        <v>0.13431031258292264</v>
      </c>
      <c r="L18" s="357"/>
    </row>
    <row r="19" spans="2:12">
      <c r="B19" s="202">
        <v>41336</v>
      </c>
      <c r="C19" s="350">
        <v>6029893</v>
      </c>
      <c r="D19" s="351"/>
      <c r="F19" s="207">
        <v>42887</v>
      </c>
      <c r="G19" s="336">
        <v>24213058556504.09</v>
      </c>
      <c r="H19" s="337"/>
      <c r="I19" s="336">
        <v>88383000000000</v>
      </c>
      <c r="J19" s="338"/>
      <c r="K19" s="364">
        <f>+G19/I19</f>
        <v>0.273956061193941</v>
      </c>
      <c r="L19" s="365"/>
    </row>
    <row r="20" spans="2:12">
      <c r="B20" s="203">
        <v>41426</v>
      </c>
      <c r="C20" s="339">
        <v>6343880</v>
      </c>
      <c r="D20" s="340"/>
      <c r="F20" s="214"/>
    </row>
    <row r="21" spans="2:12">
      <c r="B21" s="202">
        <v>41518</v>
      </c>
      <c r="C21" s="350">
        <v>6494279</v>
      </c>
      <c r="D21" s="351"/>
      <c r="F21" s="361" t="s">
        <v>21</v>
      </c>
      <c r="G21" s="362"/>
      <c r="H21" s="362"/>
      <c r="I21" s="362"/>
      <c r="J21" s="362"/>
      <c r="K21" s="362"/>
      <c r="L21" s="363"/>
    </row>
    <row r="22" spans="2:12">
      <c r="B22" s="203">
        <v>41609</v>
      </c>
      <c r="C22" s="339">
        <v>6667433</v>
      </c>
      <c r="D22" s="340"/>
      <c r="F22" s="212" t="s">
        <v>13</v>
      </c>
      <c r="G22" s="343" t="s">
        <v>28</v>
      </c>
      <c r="H22" s="344"/>
      <c r="I22" s="343" t="s">
        <v>225</v>
      </c>
      <c r="J22" s="344"/>
      <c r="K22" s="324" t="s">
        <v>29</v>
      </c>
      <c r="L22" s="366"/>
    </row>
    <row r="23" spans="2:12">
      <c r="B23" s="202">
        <v>41701</v>
      </c>
      <c r="C23" s="350">
        <v>6029893</v>
      </c>
      <c r="D23" s="351"/>
      <c r="F23" s="204">
        <v>2010</v>
      </c>
      <c r="G23" s="328">
        <v>6722940844111.4492</v>
      </c>
      <c r="H23" s="352"/>
      <c r="I23" s="328">
        <v>278848000000000</v>
      </c>
      <c r="J23" s="352"/>
      <c r="K23" s="359">
        <f t="shared" ref="K23:K29" si="4">G23/I23</f>
        <v>2.4109697197438926E-2</v>
      </c>
      <c r="L23" s="360"/>
    </row>
    <row r="24" spans="2:12">
      <c r="B24" s="203">
        <v>41791</v>
      </c>
      <c r="C24" s="339">
        <v>6848503</v>
      </c>
      <c r="D24" s="340"/>
      <c r="F24" s="205">
        <v>2011</v>
      </c>
      <c r="G24" s="326">
        <v>8133763121030.1504</v>
      </c>
      <c r="H24" s="327"/>
      <c r="I24" s="326">
        <v>295516000000000</v>
      </c>
      <c r="J24" s="327"/>
      <c r="K24" s="346">
        <f t="shared" si="4"/>
        <v>2.7523934815814204E-2</v>
      </c>
      <c r="L24" s="347"/>
    </row>
    <row r="25" spans="2:12">
      <c r="B25" s="202">
        <v>41883</v>
      </c>
      <c r="C25" s="350">
        <v>7006889</v>
      </c>
      <c r="D25" s="351"/>
      <c r="F25" s="206">
        <v>2012</v>
      </c>
      <c r="G25" s="331">
        <v>9970924687490.1992</v>
      </c>
      <c r="H25" s="335"/>
      <c r="I25" s="331">
        <v>308471000000000</v>
      </c>
      <c r="J25" s="335"/>
      <c r="K25" s="356">
        <f t="shared" si="4"/>
        <v>3.2323702025442262E-2</v>
      </c>
      <c r="L25" s="357"/>
    </row>
    <row r="26" spans="2:12">
      <c r="B26" s="203">
        <v>41974</v>
      </c>
      <c r="C26" s="339">
        <v>8066067</v>
      </c>
      <c r="D26" s="340"/>
      <c r="F26" s="205">
        <v>2013</v>
      </c>
      <c r="G26" s="326">
        <v>10355811832772.117</v>
      </c>
      <c r="H26" s="327"/>
      <c r="I26" s="326">
        <v>318930000000000</v>
      </c>
      <c r="J26" s="327"/>
      <c r="K26" s="346">
        <f t="shared" si="4"/>
        <v>3.2470485162173886E-2</v>
      </c>
      <c r="L26" s="347"/>
    </row>
    <row r="27" spans="2:12">
      <c r="B27" s="202">
        <v>42066</v>
      </c>
      <c r="C27" s="350">
        <v>8248361</v>
      </c>
      <c r="D27" s="351"/>
      <c r="F27" s="206">
        <v>2014</v>
      </c>
      <c r="G27" s="331">
        <v>10726281436261.189</v>
      </c>
      <c r="H27" s="335"/>
      <c r="I27" s="331">
        <v>332544000000000</v>
      </c>
      <c r="J27" s="335"/>
      <c r="K27" s="356">
        <f t="shared" si="4"/>
        <v>3.2255224680827768E-2</v>
      </c>
      <c r="L27" s="357"/>
    </row>
    <row r="28" spans="2:12">
      <c r="B28" s="203">
        <v>42156</v>
      </c>
      <c r="C28" s="339">
        <v>8431569</v>
      </c>
      <c r="D28" s="340"/>
      <c r="F28" s="205">
        <v>2015</v>
      </c>
      <c r="G28" s="326">
        <v>12116970209654.699</v>
      </c>
      <c r="H28" s="327"/>
      <c r="I28" s="326">
        <v>343185000000000</v>
      </c>
      <c r="J28" s="327"/>
      <c r="K28" s="346">
        <f t="shared" si="4"/>
        <v>3.5307400409850954E-2</v>
      </c>
      <c r="L28" s="347"/>
    </row>
    <row r="29" spans="2:12">
      <c r="B29" s="202">
        <v>42248</v>
      </c>
      <c r="C29" s="350">
        <v>8723567</v>
      </c>
      <c r="D29" s="351"/>
      <c r="F29" s="206">
        <v>2016</v>
      </c>
      <c r="G29" s="331">
        <v>14628941842409.01</v>
      </c>
      <c r="H29" s="335"/>
      <c r="I29" s="331">
        <v>350323000000000</v>
      </c>
      <c r="J29" s="335"/>
      <c r="K29" s="356">
        <f t="shared" si="4"/>
        <v>4.1758439618320833E-2</v>
      </c>
      <c r="L29" s="357"/>
    </row>
    <row r="30" spans="2:12">
      <c r="B30" s="203">
        <v>42339</v>
      </c>
      <c r="C30" s="339">
        <v>8945664</v>
      </c>
      <c r="D30" s="340"/>
      <c r="F30" s="207">
        <v>42887</v>
      </c>
      <c r="G30" s="336">
        <v>8280850249110.8896</v>
      </c>
      <c r="H30" s="337"/>
      <c r="I30" s="336">
        <v>88383000000000</v>
      </c>
      <c r="J30" s="338"/>
      <c r="K30" s="364">
        <f>+G30/I30</f>
        <v>9.3692794418733127E-2</v>
      </c>
      <c r="L30" s="365"/>
    </row>
    <row r="31" spans="2:12">
      <c r="B31" s="202">
        <v>42430</v>
      </c>
      <c r="C31" s="350">
        <v>9122292</v>
      </c>
      <c r="D31" s="351"/>
    </row>
    <row r="32" spans="2:12">
      <c r="B32" s="203">
        <v>42522</v>
      </c>
      <c r="C32" s="339">
        <v>9207101</v>
      </c>
      <c r="D32" s="340"/>
    </row>
    <row r="33" spans="2:37">
      <c r="B33" s="202">
        <v>42614</v>
      </c>
      <c r="C33" s="350">
        <v>9373369</v>
      </c>
      <c r="D33" s="351"/>
    </row>
    <row r="34" spans="2:37">
      <c r="B34" s="203">
        <v>42705</v>
      </c>
      <c r="C34" s="339">
        <v>9583689</v>
      </c>
      <c r="D34" s="340"/>
    </row>
    <row r="35" spans="2:37">
      <c r="B35" s="202">
        <v>42795</v>
      </c>
      <c r="C35" s="350">
        <v>9812689</v>
      </c>
      <c r="D35" s="351"/>
      <c r="F35" s="177" t="s">
        <v>215</v>
      </c>
      <c r="G35" s="177"/>
      <c r="H35" s="177"/>
      <c r="I35" s="177"/>
      <c r="J35" s="177"/>
      <c r="K35" s="177"/>
      <c r="L35" s="178"/>
      <c r="M35" s="178"/>
      <c r="N35" s="178"/>
      <c r="O35" s="178"/>
      <c r="P35" s="178"/>
    </row>
    <row r="36" spans="2:37">
      <c r="B36" s="203">
        <v>42887</v>
      </c>
      <c r="C36" s="339"/>
      <c r="D36" s="340"/>
      <c r="F36" s="179" t="s">
        <v>224</v>
      </c>
      <c r="G36" s="177"/>
      <c r="H36" s="177"/>
      <c r="I36" s="177"/>
      <c r="J36" s="177"/>
      <c r="K36" s="177"/>
      <c r="L36" s="178"/>
      <c r="M36" s="178"/>
      <c r="N36" s="178"/>
      <c r="O36" s="178"/>
      <c r="P36" s="178"/>
    </row>
    <row r="37" spans="2:37">
      <c r="B37" s="202">
        <v>42979</v>
      </c>
      <c r="C37" s="350"/>
      <c r="D37" s="351"/>
      <c r="F37" s="179"/>
      <c r="G37" s="177"/>
      <c r="H37" s="177"/>
      <c r="I37" s="177"/>
      <c r="J37" s="177"/>
      <c r="K37" s="177"/>
      <c r="L37" s="178"/>
      <c r="M37" s="178"/>
      <c r="N37" s="178"/>
      <c r="O37" s="178"/>
      <c r="P37" s="178"/>
    </row>
    <row r="38" spans="2:37">
      <c r="B38" s="213">
        <v>43070</v>
      </c>
      <c r="C38" s="341"/>
      <c r="D38" s="342"/>
      <c r="F38" s="179"/>
      <c r="G38" s="177"/>
      <c r="H38" s="177"/>
      <c r="I38" s="177"/>
      <c r="J38" s="177"/>
      <c r="K38" s="177"/>
      <c r="L38" s="178"/>
      <c r="M38" s="178"/>
      <c r="N38" s="178"/>
      <c r="O38" s="178"/>
      <c r="P38" s="178"/>
    </row>
    <row r="39" spans="2:37" s="194" customFormat="1">
      <c r="B39" s="210"/>
      <c r="C39" s="211"/>
      <c r="D39" s="211"/>
      <c r="F39" s="179"/>
      <c r="G39" s="177"/>
      <c r="H39" s="177"/>
      <c r="I39" s="177"/>
      <c r="J39" s="177"/>
      <c r="K39" s="177"/>
      <c r="L39" s="178"/>
      <c r="M39" s="178"/>
      <c r="N39" s="178"/>
      <c r="O39" s="178"/>
      <c r="P39" s="178"/>
    </row>
    <row r="40" spans="2:37" s="194" customFormat="1">
      <c r="B40" s="210"/>
      <c r="C40" s="211"/>
      <c r="D40" s="211"/>
      <c r="F40" s="179"/>
      <c r="G40" s="177"/>
      <c r="H40" s="177"/>
      <c r="I40" s="177"/>
      <c r="J40" s="177"/>
      <c r="K40" s="177"/>
      <c r="L40" s="178"/>
      <c r="M40" s="178"/>
      <c r="N40" s="178"/>
      <c r="O40" s="178"/>
      <c r="P40" s="178"/>
    </row>
    <row r="41" spans="2:37" s="134" customFormat="1" ht="12" customHeight="1">
      <c r="B41" s="197" t="s">
        <v>237</v>
      </c>
      <c r="C41" s="197"/>
      <c r="D41" s="197"/>
      <c r="E41" s="179"/>
      <c r="F41" s="196"/>
      <c r="G41" s="193"/>
      <c r="H41" s="193"/>
      <c r="I41" s="193"/>
      <c r="J41" s="193"/>
      <c r="K41" s="193"/>
      <c r="L41" s="194"/>
      <c r="M41" s="194"/>
      <c r="N41" s="194"/>
      <c r="O41" s="194"/>
      <c r="P41" s="194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2:37" s="134" customFormat="1" ht="12" customHeight="1">
      <c r="B42" s="353" t="s">
        <v>165</v>
      </c>
      <c r="C42" s="353"/>
      <c r="D42" s="353"/>
      <c r="F42" s="195"/>
      <c r="G42" s="196"/>
      <c r="H42" s="194"/>
      <c r="I42" s="194"/>
      <c r="J42" s="194"/>
      <c r="K42" s="194"/>
      <c r="L42" s="194"/>
    </row>
    <row r="43" spans="2:37" ht="12" customHeight="1">
      <c r="B43" s="354"/>
      <c r="C43" s="354"/>
      <c r="D43" s="35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</row>
    <row r="44" spans="2:37" ht="12" customHeight="1">
      <c r="B44" s="354"/>
      <c r="C44" s="354"/>
      <c r="D44" s="354"/>
      <c r="F44" s="134"/>
      <c r="G44" s="134"/>
      <c r="H44" s="134"/>
      <c r="I44" s="134"/>
      <c r="J44" s="134"/>
      <c r="K44" s="134"/>
      <c r="L44" s="134"/>
    </row>
    <row r="45" spans="2:37">
      <c r="B45" s="354"/>
      <c r="C45" s="354"/>
      <c r="D45" s="354"/>
      <c r="E45" s="79"/>
      <c r="F45" s="79"/>
      <c r="G45" s="14"/>
      <c r="H45" s="14"/>
    </row>
    <row r="46" spans="2:37" ht="15" customHeight="1">
      <c r="C46" s="79"/>
      <c r="D46" s="133"/>
      <c r="E46" s="79"/>
    </row>
    <row r="47" spans="2:37" ht="15" customHeight="1">
      <c r="B47" s="208" t="s">
        <v>19</v>
      </c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39"/>
      <c r="Z47" s="239"/>
      <c r="AA47" s="209"/>
      <c r="AB47" s="241"/>
    </row>
    <row r="48" spans="2:37">
      <c r="B48" s="13" t="s">
        <v>0</v>
      </c>
      <c r="C48" s="112" t="s">
        <v>1</v>
      </c>
      <c r="D48" s="112" t="s">
        <v>2</v>
      </c>
      <c r="E48" s="112" t="s">
        <v>3</v>
      </c>
      <c r="F48" s="112" t="s">
        <v>4</v>
      </c>
      <c r="G48" s="112" t="s">
        <v>5</v>
      </c>
      <c r="H48" s="112" t="s">
        <v>6</v>
      </c>
      <c r="I48" s="112" t="s">
        <v>181</v>
      </c>
      <c r="J48" s="175" t="s">
        <v>204</v>
      </c>
      <c r="K48" s="175" t="s">
        <v>205</v>
      </c>
      <c r="L48" s="175" t="s">
        <v>206</v>
      </c>
      <c r="M48" s="180" t="s">
        <v>207</v>
      </c>
      <c r="N48" s="175" t="s">
        <v>208</v>
      </c>
      <c r="O48" s="180" t="s">
        <v>213</v>
      </c>
      <c r="P48" s="180" t="s">
        <v>214</v>
      </c>
      <c r="Q48" s="192" t="s">
        <v>219</v>
      </c>
      <c r="R48" s="192" t="s">
        <v>220</v>
      </c>
      <c r="S48" s="198" t="s">
        <v>221</v>
      </c>
      <c r="T48" s="198" t="s">
        <v>222</v>
      </c>
      <c r="U48" s="200" t="s">
        <v>223</v>
      </c>
      <c r="V48" s="200" t="s">
        <v>226</v>
      </c>
      <c r="W48" s="200" t="s">
        <v>227</v>
      </c>
      <c r="X48" s="200" t="s">
        <v>228</v>
      </c>
      <c r="Y48" s="200" t="s">
        <v>229</v>
      </c>
      <c r="Z48" s="200" t="s">
        <v>236</v>
      </c>
      <c r="AA48" s="200" t="s">
        <v>238</v>
      </c>
      <c r="AB48" s="200" t="s">
        <v>241</v>
      </c>
    </row>
    <row r="49" spans="1:28">
      <c r="B49" s="7" t="s">
        <v>7</v>
      </c>
      <c r="C49" s="29">
        <v>182314.85154782902</v>
      </c>
      <c r="D49" s="29">
        <v>188564.12969333061</v>
      </c>
      <c r="E49" s="29">
        <v>194757.21966735597</v>
      </c>
      <c r="F49" s="29">
        <v>195668.99668281991</v>
      </c>
      <c r="G49" s="29">
        <v>203701.87105645929</v>
      </c>
      <c r="H49" s="29">
        <v>212110.5055529573</v>
      </c>
      <c r="I49" s="20">
        <v>223675.94155080395</v>
      </c>
      <c r="J49" s="20">
        <v>212132.49571916557</v>
      </c>
      <c r="K49" s="20">
        <v>216223.38331112493</v>
      </c>
      <c r="L49" s="20">
        <v>213318.5989817818</v>
      </c>
      <c r="M49" s="20">
        <v>217809.71045715659</v>
      </c>
      <c r="N49" s="20">
        <v>210835.82925115951</v>
      </c>
      <c r="O49" s="20">
        <v>223262.16684534878</v>
      </c>
      <c r="P49" s="20">
        <v>215456.05816431</v>
      </c>
      <c r="Q49" s="20">
        <v>215456.05816431</v>
      </c>
      <c r="R49" s="20">
        <v>208883.63677859682</v>
      </c>
      <c r="S49" s="20">
        <v>206966.78289260183</v>
      </c>
      <c r="T49" s="20">
        <v>221089.38055069305</v>
      </c>
      <c r="U49" s="20">
        <v>226541.89957530753</v>
      </c>
      <c r="V49" s="20">
        <v>214676.92949542435</v>
      </c>
      <c r="W49" s="20">
        <v>213067.37219521686</v>
      </c>
      <c r="X49" s="20">
        <v>221063.08957980061</v>
      </c>
      <c r="Y49" s="20">
        <v>204199.21588688204</v>
      </c>
      <c r="Z49" s="20">
        <v>206603.27794769534</v>
      </c>
      <c r="AA49" s="20">
        <v>218637.42060485901</v>
      </c>
      <c r="AB49" s="20">
        <v>214564.97383110557</v>
      </c>
    </row>
    <row r="50" spans="1:28">
      <c r="B50" s="8" t="s">
        <v>8</v>
      </c>
      <c r="C50" s="30">
        <v>340262.59205700282</v>
      </c>
      <c r="D50" s="30">
        <v>364822.43235506589</v>
      </c>
      <c r="E50" s="30">
        <v>409803.86684990878</v>
      </c>
      <c r="F50" s="30">
        <v>427783.06317325745</v>
      </c>
      <c r="G50" s="30">
        <v>419687.66494558664</v>
      </c>
      <c r="H50" s="30">
        <v>426157.08080315206</v>
      </c>
      <c r="I50" s="11">
        <v>458442.40084878972</v>
      </c>
      <c r="J50" s="11">
        <v>422565.99143200141</v>
      </c>
      <c r="K50" s="11">
        <v>409365.8550336035</v>
      </c>
      <c r="L50" s="11">
        <v>412813.32558597467</v>
      </c>
      <c r="M50" s="11">
        <v>439934.57953362644</v>
      </c>
      <c r="N50" s="11">
        <v>412048.97619345773</v>
      </c>
      <c r="O50" s="11">
        <v>434914.80161590566</v>
      </c>
      <c r="P50" s="11">
        <v>455268.285812799</v>
      </c>
      <c r="Q50" s="11">
        <v>455268.285812799</v>
      </c>
      <c r="R50" s="11">
        <v>447674.04125726124</v>
      </c>
      <c r="S50" s="11">
        <v>445088.43314954272</v>
      </c>
      <c r="T50" s="11">
        <v>446681.95770669368</v>
      </c>
      <c r="U50" s="11">
        <v>511608.81596213224</v>
      </c>
      <c r="V50" s="11">
        <v>467589.67882536119</v>
      </c>
      <c r="W50" s="11">
        <v>472858.27145721775</v>
      </c>
      <c r="X50" s="11">
        <v>467314.29652849224</v>
      </c>
      <c r="Y50" s="11">
        <v>482790.59540899028</v>
      </c>
      <c r="Z50" s="11">
        <v>457784.01616740291</v>
      </c>
      <c r="AA50" s="11">
        <v>479604.92891029653</v>
      </c>
      <c r="AB50" s="11">
        <v>472351.15810717741</v>
      </c>
    </row>
    <row r="51" spans="1:28">
      <c r="B51" s="7" t="s">
        <v>9</v>
      </c>
      <c r="C51" s="31">
        <v>306354.74083850154</v>
      </c>
      <c r="D51" s="31">
        <v>277737.56862005073</v>
      </c>
      <c r="E51" s="31">
        <v>257472.52933768203</v>
      </c>
      <c r="F51" s="31">
        <v>218098.23956114825</v>
      </c>
      <c r="G51" s="31">
        <v>226343.63275682836</v>
      </c>
      <c r="H51" s="31">
        <v>235023.74076493448</v>
      </c>
      <c r="I51" s="10">
        <v>175997.62985314999</v>
      </c>
      <c r="J51" s="10">
        <v>190774.14807129078</v>
      </c>
      <c r="K51" s="10">
        <v>153136.17172128023</v>
      </c>
      <c r="L51" s="10">
        <v>159818.77902861036</v>
      </c>
      <c r="M51" s="10">
        <v>139669.58660327972</v>
      </c>
      <c r="N51" s="10">
        <v>144155.00616827331</v>
      </c>
      <c r="O51" s="10">
        <v>145057.09644738914</v>
      </c>
      <c r="P51" s="10">
        <v>144052.23760054418</v>
      </c>
      <c r="Q51" s="10">
        <v>144052.23760054418</v>
      </c>
      <c r="R51" s="10">
        <v>126824.55937135816</v>
      </c>
      <c r="S51" s="10">
        <v>136496.13798389555</v>
      </c>
      <c r="T51" s="10">
        <v>144019.1314719152</v>
      </c>
      <c r="U51" s="10">
        <v>130038.68143388091</v>
      </c>
      <c r="V51" s="10">
        <v>145610.63336774954</v>
      </c>
      <c r="W51" s="10">
        <v>126383.89111079424</v>
      </c>
      <c r="X51" s="10">
        <v>131041.86102439951</v>
      </c>
      <c r="Y51" s="10">
        <v>133306.04265038317</v>
      </c>
      <c r="Z51" s="10">
        <v>131497.90873020233</v>
      </c>
      <c r="AA51" s="10">
        <v>142617.48269004672</v>
      </c>
      <c r="AB51" s="10">
        <v>142617.45647501515</v>
      </c>
    </row>
    <row r="52" spans="1:28">
      <c r="B52" s="8" t="s">
        <v>10</v>
      </c>
      <c r="C52" s="30">
        <v>367122.02853393281</v>
      </c>
      <c r="D52" s="30">
        <v>582275.13535646081</v>
      </c>
      <c r="E52" s="30">
        <v>563750.80617385078</v>
      </c>
      <c r="F52" s="30">
        <v>405672.5906908898</v>
      </c>
      <c r="G52" s="30">
        <v>454389.12871756981</v>
      </c>
      <c r="H52" s="30">
        <v>480433.07965936617</v>
      </c>
      <c r="I52" s="11">
        <v>560334.33325593558</v>
      </c>
      <c r="J52" s="11">
        <v>568967.04807167698</v>
      </c>
      <c r="K52" s="11">
        <v>587621.06838299043</v>
      </c>
      <c r="L52" s="11">
        <v>527574.40015159314</v>
      </c>
      <c r="M52" s="11">
        <v>522520.83194439916</v>
      </c>
      <c r="N52" s="11">
        <v>536539.66864675947</v>
      </c>
      <c r="O52" s="11">
        <v>504824.31002274773</v>
      </c>
      <c r="P52" s="11">
        <v>504629.55943840579</v>
      </c>
      <c r="Q52" s="11">
        <v>504629.55943840579</v>
      </c>
      <c r="R52" s="11">
        <v>503324.57363909465</v>
      </c>
      <c r="S52" s="11">
        <v>514006.62771202408</v>
      </c>
      <c r="T52" s="11">
        <v>513541.29458390269</v>
      </c>
      <c r="U52" s="11">
        <v>530349.4237882233</v>
      </c>
      <c r="V52" s="11">
        <v>508374.70023667853</v>
      </c>
      <c r="W52" s="11">
        <v>520249.87975519162</v>
      </c>
      <c r="X52" s="11">
        <v>507207.13537609373</v>
      </c>
      <c r="Y52" s="11">
        <v>500562.73888088082</v>
      </c>
      <c r="Z52" s="11">
        <v>510528.03199102695</v>
      </c>
      <c r="AA52" s="11">
        <v>530342.11380946415</v>
      </c>
      <c r="AB52" s="11">
        <v>561586.20477990329</v>
      </c>
    </row>
    <row r="53" spans="1:28">
      <c r="B53" s="7" t="s">
        <v>182</v>
      </c>
      <c r="C53" s="31">
        <v>189019.66668703212</v>
      </c>
      <c r="D53" s="31">
        <v>194262.84386689099</v>
      </c>
      <c r="E53" s="31">
        <v>199613.85642706632</v>
      </c>
      <c r="F53" s="31">
        <v>197810.71223281851</v>
      </c>
      <c r="G53" s="31">
        <v>206384.37224450501</v>
      </c>
      <c r="H53" s="31">
        <v>215207.19935789931</v>
      </c>
      <c r="I53" s="10">
        <v>215995.80569333385</v>
      </c>
      <c r="J53" s="10">
        <v>208422.36805083844</v>
      </c>
      <c r="K53" s="10">
        <v>204375.84878961169</v>
      </c>
      <c r="L53" s="10">
        <v>202591.70606545435</v>
      </c>
      <c r="M53" s="10">
        <v>200949.15243058084</v>
      </c>
      <c r="N53" s="10">
        <v>196108.66023182997</v>
      </c>
      <c r="O53" s="10">
        <v>204559.05468087771</v>
      </c>
      <c r="P53" s="10">
        <v>197537.19738846552</v>
      </c>
      <c r="Q53" s="10">
        <v>197537.19738846552</v>
      </c>
      <c r="R53" s="10">
        <v>188906.89370479825</v>
      </c>
      <c r="S53" s="10">
        <v>189735.72091783339</v>
      </c>
      <c r="T53" s="10">
        <v>203629.09791438497</v>
      </c>
      <c r="U53" s="10">
        <v>205893.14082999813</v>
      </c>
      <c r="V53" s="10">
        <v>198256.73939914349</v>
      </c>
      <c r="W53" s="10">
        <v>192261.54357285472</v>
      </c>
      <c r="X53" s="10">
        <v>200905.21431538893</v>
      </c>
      <c r="Y53" s="10">
        <v>187209.74213026243</v>
      </c>
      <c r="Z53" s="10">
        <v>188104.34062415955</v>
      </c>
      <c r="AA53" s="10">
        <v>199579.58463827017</v>
      </c>
      <c r="AB53" s="10">
        <v>202003.54032433653</v>
      </c>
    </row>
    <row r="54" spans="1:28">
      <c r="B54" s="9" t="s">
        <v>11</v>
      </c>
      <c r="C54" s="138">
        <v>340513.75174413557</v>
      </c>
      <c r="D54" s="138">
        <v>366186.02071155561</v>
      </c>
      <c r="E54" s="138">
        <v>410930.17972280062</v>
      </c>
      <c r="F54" s="138">
        <v>427604.10248048342</v>
      </c>
      <c r="G54" s="138">
        <v>420003.16293967975</v>
      </c>
      <c r="H54" s="138">
        <v>426594.9235732737</v>
      </c>
      <c r="I54" s="12">
        <v>459026.60903533554</v>
      </c>
      <c r="J54" s="12">
        <v>423255.54436462087</v>
      </c>
      <c r="K54" s="12">
        <v>410105.97488270467</v>
      </c>
      <c r="L54" s="12">
        <v>413385.22493767604</v>
      </c>
      <c r="M54" s="12">
        <v>440304.20648445049</v>
      </c>
      <c r="N54" s="12">
        <v>412679.41755290516</v>
      </c>
      <c r="O54" s="12">
        <v>435325.52219910861</v>
      </c>
      <c r="P54" s="12">
        <v>455570.69308628683</v>
      </c>
      <c r="Q54" s="12">
        <v>455570.69308628683</v>
      </c>
      <c r="R54" s="12">
        <v>447943.39014942839</v>
      </c>
      <c r="S54" s="12">
        <v>445455.34115294553</v>
      </c>
      <c r="T54" s="12">
        <v>447003.76946925576</v>
      </c>
      <c r="U54" s="12">
        <v>511706.26748036203</v>
      </c>
      <c r="V54" s="12">
        <v>467803.97693485807</v>
      </c>
      <c r="W54" s="12">
        <v>473066.36472616228</v>
      </c>
      <c r="X54" s="12">
        <v>467497.9733246867</v>
      </c>
      <c r="Y54" s="12">
        <v>482883.82982841565</v>
      </c>
      <c r="Z54" s="12">
        <v>458048.53058035474</v>
      </c>
      <c r="AA54" s="12">
        <v>479889.0018194312</v>
      </c>
      <c r="AB54" s="12">
        <v>472850.31011379912</v>
      </c>
    </row>
    <row r="55" spans="1:28">
      <c r="B55" s="74" t="s">
        <v>172</v>
      </c>
    </row>
    <row r="56" spans="1:28">
      <c r="A56" s="59"/>
      <c r="F56" s="345" t="s">
        <v>218</v>
      </c>
      <c r="G56" s="345"/>
      <c r="H56" s="345"/>
      <c r="I56" s="345"/>
      <c r="J56" s="345"/>
    </row>
    <row r="57" spans="1:28" ht="15" customHeight="1">
      <c r="B57" s="74"/>
      <c r="C57" s="6"/>
      <c r="D57" s="6"/>
      <c r="E57" s="6"/>
      <c r="F57" s="6"/>
      <c r="G57" s="6"/>
      <c r="H57" s="6"/>
      <c r="I57" s="6"/>
      <c r="O57" s="6"/>
      <c r="P57" s="6"/>
      <c r="Q57" s="6"/>
      <c r="R57" s="6"/>
      <c r="S57" s="59"/>
    </row>
    <row r="58" spans="1:28" ht="15" customHeight="1">
      <c r="B58" s="208" t="s">
        <v>171</v>
      </c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39"/>
      <c r="Z58" s="239"/>
      <c r="AA58" s="209"/>
      <c r="AB58" s="241"/>
    </row>
    <row r="59" spans="1:28">
      <c r="B59" s="136" t="s">
        <v>167</v>
      </c>
      <c r="C59" s="112" t="s">
        <v>1</v>
      </c>
      <c r="D59" s="112" t="s">
        <v>2</v>
      </c>
      <c r="E59" s="112" t="s">
        <v>3</v>
      </c>
      <c r="F59" s="112" t="s">
        <v>4</v>
      </c>
      <c r="G59" s="112" t="s">
        <v>5</v>
      </c>
      <c r="H59" s="112" t="s">
        <v>6</v>
      </c>
      <c r="I59" s="112" t="s">
        <v>181</v>
      </c>
      <c r="J59" s="175" t="s">
        <v>204</v>
      </c>
      <c r="K59" s="175" t="s">
        <v>205</v>
      </c>
      <c r="L59" s="175" t="s">
        <v>206</v>
      </c>
      <c r="M59" s="175" t="s">
        <v>207</v>
      </c>
      <c r="N59" s="175" t="s">
        <v>208</v>
      </c>
      <c r="O59" s="180" t="s">
        <v>213</v>
      </c>
      <c r="P59" s="180" t="s">
        <v>214</v>
      </c>
      <c r="Q59" s="192" t="s">
        <v>219</v>
      </c>
      <c r="R59" s="192" t="s">
        <v>220</v>
      </c>
      <c r="S59" s="198" t="s">
        <v>221</v>
      </c>
      <c r="T59" s="198" t="s">
        <v>222</v>
      </c>
      <c r="U59" s="200" t="s">
        <v>223</v>
      </c>
      <c r="V59" s="200" t="s">
        <v>226</v>
      </c>
      <c r="W59" s="200" t="s">
        <v>227</v>
      </c>
      <c r="X59" s="200" t="s">
        <v>228</v>
      </c>
      <c r="Y59" s="200" t="s">
        <v>229</v>
      </c>
      <c r="Z59" s="200" t="s">
        <v>236</v>
      </c>
      <c r="AA59" s="200" t="s">
        <v>238</v>
      </c>
      <c r="AB59" s="200" t="s">
        <v>241</v>
      </c>
    </row>
    <row r="60" spans="1:28">
      <c r="B60" s="19" t="s">
        <v>168</v>
      </c>
      <c r="C60" s="139">
        <v>9801903</v>
      </c>
      <c r="D60" s="139">
        <v>11348443</v>
      </c>
      <c r="E60" s="139">
        <v>12797073</v>
      </c>
      <c r="F60" s="139">
        <v>14290240</v>
      </c>
      <c r="G60" s="139">
        <v>15319293</v>
      </c>
      <c r="H60" s="139">
        <v>16688016</v>
      </c>
      <c r="I60" s="144">
        <v>17099376</v>
      </c>
      <c r="J60" s="144">
        <v>13244481</v>
      </c>
      <c r="K60" s="144">
        <v>14009088</v>
      </c>
      <c r="L60" s="144">
        <v>14454427</v>
      </c>
      <c r="M60" s="144">
        <v>13808944</v>
      </c>
      <c r="N60" s="144">
        <v>15726833</v>
      </c>
      <c r="O60" s="144">
        <v>15330820</v>
      </c>
      <c r="P60" s="144">
        <v>14458841</v>
      </c>
      <c r="Q60" s="144">
        <v>15850382</v>
      </c>
      <c r="R60" s="144">
        <v>15363358</v>
      </c>
      <c r="S60" s="144">
        <v>15941368</v>
      </c>
      <c r="T60" s="144">
        <v>16873574</v>
      </c>
      <c r="U60" s="144">
        <v>18119509</v>
      </c>
      <c r="V60" s="144">
        <v>15366576</v>
      </c>
      <c r="W60" s="144">
        <v>14267670</v>
      </c>
      <c r="X60" s="144">
        <v>16252570</v>
      </c>
      <c r="Y60" s="144">
        <v>14992174</v>
      </c>
      <c r="Z60" s="144">
        <v>17362242</v>
      </c>
      <c r="AA60" s="144">
        <v>16260417</v>
      </c>
      <c r="AB60" s="144">
        <v>16693980</v>
      </c>
    </row>
    <row r="61" spans="1:28">
      <c r="B61" s="8" t="s">
        <v>209</v>
      </c>
      <c r="C61" s="140">
        <v>10362007.880000001</v>
      </c>
      <c r="D61" s="140">
        <v>12123186.890000001</v>
      </c>
      <c r="E61" s="140">
        <v>13871254.83</v>
      </c>
      <c r="F61" s="140">
        <v>15798833.369999999</v>
      </c>
      <c r="G61" s="140">
        <v>17378188</v>
      </c>
      <c r="H61" s="140">
        <v>19295821</v>
      </c>
      <c r="I61" s="145">
        <v>20382664</v>
      </c>
      <c r="J61" s="145">
        <v>16028825</v>
      </c>
      <c r="K61" s="145">
        <v>17248241</v>
      </c>
      <c r="L61" s="145">
        <v>18079409</v>
      </c>
      <c r="M61" s="145">
        <v>17608359</v>
      </c>
      <c r="N61" s="145">
        <v>20184878</v>
      </c>
      <c r="O61" s="145">
        <v>20149721</v>
      </c>
      <c r="P61" s="145">
        <v>19302931</v>
      </c>
      <c r="Q61" s="145">
        <v>21003635</v>
      </c>
      <c r="R61" s="145">
        <v>20306952</v>
      </c>
      <c r="S61" s="145">
        <v>21100813</v>
      </c>
      <c r="T61" s="145">
        <v>21815992</v>
      </c>
      <c r="U61" s="145">
        <v>23051920</v>
      </c>
      <c r="V61" s="145">
        <v>20159373</v>
      </c>
      <c r="W61" s="145">
        <v>18773761</v>
      </c>
      <c r="X61" s="145">
        <v>20941971</v>
      </c>
      <c r="Y61" s="145">
        <v>20047394</v>
      </c>
      <c r="Z61" s="145">
        <v>23036209</v>
      </c>
      <c r="AA61" s="145">
        <v>21700672</v>
      </c>
      <c r="AB61" s="145">
        <v>22273409</v>
      </c>
    </row>
    <row r="62" spans="1:28">
      <c r="B62" s="7" t="s">
        <v>169</v>
      </c>
      <c r="C62" s="141">
        <v>7575624</v>
      </c>
      <c r="D62" s="141">
        <v>8240506</v>
      </c>
      <c r="E62" s="141">
        <v>9588668</v>
      </c>
      <c r="F62" s="141">
        <v>10843779</v>
      </c>
      <c r="G62" s="141">
        <v>11788156</v>
      </c>
      <c r="H62" s="141">
        <v>12684370</v>
      </c>
      <c r="I62" s="146">
        <v>13752401</v>
      </c>
      <c r="J62" s="146">
        <v>13724617</v>
      </c>
      <c r="K62" s="146">
        <v>13802108</v>
      </c>
      <c r="L62" s="146">
        <v>13846343</v>
      </c>
      <c r="M62" s="146">
        <v>13964170</v>
      </c>
      <c r="N62" s="146">
        <v>13968235</v>
      </c>
      <c r="O62" s="146">
        <v>14308149</v>
      </c>
      <c r="P62" s="146">
        <v>14457326</v>
      </c>
      <c r="Q62" s="146">
        <v>14337282</v>
      </c>
      <c r="R62" s="146">
        <v>14439905</v>
      </c>
      <c r="S62" s="146">
        <v>14540442</v>
      </c>
      <c r="T62" s="146">
        <v>14663940</v>
      </c>
      <c r="U62" s="146">
        <v>14933713</v>
      </c>
      <c r="V62" s="146">
        <v>14865877</v>
      </c>
      <c r="W62" s="146">
        <v>14692788</v>
      </c>
      <c r="X62" s="146">
        <v>14790724</v>
      </c>
      <c r="Y62" s="146">
        <v>14777919</v>
      </c>
      <c r="Z62" s="146">
        <v>14791779</v>
      </c>
      <c r="AA62" s="146">
        <v>14752987</v>
      </c>
      <c r="AB62" s="146">
        <v>14829293</v>
      </c>
    </row>
    <row r="63" spans="1:28">
      <c r="B63" s="135" t="s">
        <v>166</v>
      </c>
      <c r="C63" s="142">
        <f>C60/C62</f>
        <v>1.2938740095865371</v>
      </c>
      <c r="D63" s="142">
        <f t="shared" ref="D63:H63" si="5">D60/D62</f>
        <v>1.3771536602242629</v>
      </c>
      <c r="E63" s="142">
        <f t="shared" si="5"/>
        <v>1.3346038260997253</v>
      </c>
      <c r="F63" s="142">
        <f t="shared" si="5"/>
        <v>1.3178284064992472</v>
      </c>
      <c r="G63" s="142">
        <f t="shared" si="5"/>
        <v>1.2995495648343982</v>
      </c>
      <c r="H63" s="142">
        <f t="shared" si="5"/>
        <v>1.3156361727070403</v>
      </c>
      <c r="I63" s="147">
        <f>I60/I62</f>
        <v>1.2433738661343572</v>
      </c>
      <c r="J63" s="147">
        <f t="shared" ref="J63:N63" si="6">J60/J62</f>
        <v>0.96501643725285735</v>
      </c>
      <c r="K63" s="147">
        <f t="shared" si="6"/>
        <v>1.0149962599915896</v>
      </c>
      <c r="L63" s="147">
        <f t="shared" si="6"/>
        <v>1.0439165778285284</v>
      </c>
      <c r="M63" s="147">
        <f t="shared" si="6"/>
        <v>0.98888397949896056</v>
      </c>
      <c r="N63" s="147">
        <f t="shared" si="6"/>
        <v>1.1258998005116609</v>
      </c>
      <c r="O63" s="147">
        <f t="shared" ref="O63:P63" si="7">O60/O62</f>
        <v>1.0714747239492683</v>
      </c>
      <c r="P63" s="147">
        <f t="shared" si="7"/>
        <v>1.0001047911626257</v>
      </c>
      <c r="Q63" s="147">
        <f>Q60/Q62</f>
        <v>1.1055360423265721</v>
      </c>
      <c r="R63" s="147">
        <f t="shared" ref="R63:T63" si="8">R60/R62</f>
        <v>1.0639514595144497</v>
      </c>
      <c r="S63" s="147">
        <f t="shared" si="8"/>
        <v>1.0963468648339576</v>
      </c>
      <c r="T63" s="147">
        <f t="shared" si="8"/>
        <v>1.1506848773249208</v>
      </c>
      <c r="U63" s="147">
        <f t="shared" ref="U63:X63" si="9">U60/U62</f>
        <v>1.2133291298687741</v>
      </c>
      <c r="V63" s="147">
        <f t="shared" si="9"/>
        <v>1.0336810939576588</v>
      </c>
      <c r="W63" s="147">
        <f t="shared" si="9"/>
        <v>0.97106621289301931</v>
      </c>
      <c r="X63" s="147">
        <f t="shared" si="9"/>
        <v>1.0988353240855553</v>
      </c>
      <c r="Y63" s="147">
        <f t="shared" ref="Y63:AA63" si="10">Y60/Y62</f>
        <v>1.0144983200950013</v>
      </c>
      <c r="Z63" s="147">
        <f t="shared" si="10"/>
        <v>1.1737764605596122</v>
      </c>
      <c r="AA63" s="147">
        <f t="shared" si="10"/>
        <v>1.102177952166568</v>
      </c>
      <c r="AB63" s="147">
        <f t="shared" ref="AB63" si="11">AB60/AB62</f>
        <v>1.1257434862201454</v>
      </c>
    </row>
    <row r="64" spans="1:28">
      <c r="B64" s="46" t="s">
        <v>210</v>
      </c>
      <c r="C64" s="143">
        <f>C61/C62</f>
        <v>1.3678091573710629</v>
      </c>
      <c r="D64" s="143">
        <f t="shared" ref="D64" si="12">D61/D62</f>
        <v>1.4711702036258454</v>
      </c>
      <c r="E64" s="143">
        <f t="shared" ref="E64" si="13">E61/E62</f>
        <v>1.4466300042925671</v>
      </c>
      <c r="F64" s="143">
        <f t="shared" ref="F64" si="14">F61/F62</f>
        <v>1.456949036862518</v>
      </c>
      <c r="G64" s="143">
        <f>G61/G62</f>
        <v>1.4742075011562452</v>
      </c>
      <c r="H64" s="143">
        <f>+H61/H62</f>
        <v>1.5212281729403982</v>
      </c>
      <c r="I64" s="148">
        <f>+I61/I62</f>
        <v>1.482116759102647</v>
      </c>
      <c r="J64" s="148">
        <f t="shared" ref="J64:N64" si="15">+J61/J62</f>
        <v>1.1678886922673324</v>
      </c>
      <c r="K64" s="148">
        <f t="shared" si="15"/>
        <v>1.2496816428331092</v>
      </c>
      <c r="L64" s="148">
        <f t="shared" si="15"/>
        <v>1.3057172568959183</v>
      </c>
      <c r="M64" s="148">
        <f t="shared" si="15"/>
        <v>1.2609671036660253</v>
      </c>
      <c r="N64" s="148">
        <f t="shared" si="15"/>
        <v>1.4450557282290855</v>
      </c>
      <c r="O64" s="148">
        <f t="shared" ref="O64:P64" si="16">+O61/O62</f>
        <v>1.4082688822991709</v>
      </c>
      <c r="P64" s="148">
        <f t="shared" si="16"/>
        <v>1.335166060445756</v>
      </c>
      <c r="Q64" s="148">
        <f t="shared" ref="Q64:R64" si="17">+Q61/Q62</f>
        <v>1.4649663025390727</v>
      </c>
      <c r="R64" s="148">
        <f t="shared" si="17"/>
        <v>1.4063078669838895</v>
      </c>
      <c r="S64" s="148">
        <f t="shared" ref="S64:T64" si="18">+S61/S62</f>
        <v>1.451180988858523</v>
      </c>
      <c r="T64" s="148">
        <f t="shared" si="18"/>
        <v>1.4877305826401364</v>
      </c>
      <c r="U64" s="148">
        <f t="shared" ref="U64:X64" si="19">+U61/U62</f>
        <v>1.5436161120814362</v>
      </c>
      <c r="V64" s="148">
        <f t="shared" si="19"/>
        <v>1.3560836673140777</v>
      </c>
      <c r="W64" s="148">
        <f t="shared" si="19"/>
        <v>1.2777534801427748</v>
      </c>
      <c r="X64" s="148">
        <f t="shared" si="19"/>
        <v>1.4158854563170808</v>
      </c>
      <c r="Y64" s="148">
        <f t="shared" ref="Y64:AA64" si="20">+Y61/Y62</f>
        <v>1.3565776074425635</v>
      </c>
      <c r="Z64" s="148">
        <f t="shared" si="20"/>
        <v>1.557365682653858</v>
      </c>
      <c r="AA64" s="148">
        <f t="shared" si="20"/>
        <v>1.4709341233744733</v>
      </c>
      <c r="AB64" s="148">
        <f t="shared" ref="AB64" si="21">+AB61/AB62</f>
        <v>1.5019872491561128</v>
      </c>
    </row>
    <row r="65" spans="1:19">
      <c r="B65" s="74" t="s">
        <v>170</v>
      </c>
    </row>
    <row r="67" spans="1:19">
      <c r="A67" s="59"/>
      <c r="C67" s="79"/>
      <c r="D67" s="79"/>
      <c r="E67" s="79"/>
      <c r="F67" s="79"/>
      <c r="G67" s="79"/>
      <c r="H67" s="79"/>
      <c r="I67" s="79"/>
      <c r="J67" s="137"/>
      <c r="K67" s="79"/>
      <c r="L67" s="79"/>
      <c r="M67" s="79"/>
    </row>
    <row r="68" spans="1:19">
      <c r="A68" s="59"/>
      <c r="B68" s="74"/>
      <c r="C68" s="355" t="s">
        <v>155</v>
      </c>
      <c r="D68" s="355"/>
      <c r="E68" s="355"/>
      <c r="F68" s="355"/>
      <c r="G68" s="355"/>
      <c r="H68" s="355"/>
      <c r="I68" s="355"/>
      <c r="J68" s="355"/>
    </row>
    <row r="69" spans="1:19">
      <c r="A69" s="59"/>
      <c r="B69" s="97" t="s">
        <v>130</v>
      </c>
      <c r="C69" s="97">
        <v>2006</v>
      </c>
      <c r="D69" s="97">
        <v>2007</v>
      </c>
      <c r="E69" s="97">
        <v>2008</v>
      </c>
      <c r="F69" s="97">
        <v>2009</v>
      </c>
      <c r="G69" s="97">
        <v>2010</v>
      </c>
      <c r="H69" s="97">
        <v>2011</v>
      </c>
      <c r="I69" s="97">
        <v>2012</v>
      </c>
      <c r="J69" s="114">
        <v>2013</v>
      </c>
      <c r="K69" s="113"/>
    </row>
    <row r="70" spans="1:19">
      <c r="A70" s="59"/>
      <c r="B70" s="92" t="s">
        <v>131</v>
      </c>
      <c r="C70" s="115">
        <v>0.47265096302985443</v>
      </c>
      <c r="D70" s="116">
        <v>0.55330545475185644</v>
      </c>
      <c r="E70" s="117">
        <v>0.62362041537727686</v>
      </c>
      <c r="F70" s="116">
        <v>0.67086948029809579</v>
      </c>
      <c r="G70" s="117">
        <v>0.70650647524329235</v>
      </c>
      <c r="H70" s="116">
        <v>0.77710871229055911</v>
      </c>
      <c r="I70" s="117">
        <v>0.90405229319313951</v>
      </c>
      <c r="J70" s="116">
        <v>0.98143852872835824</v>
      </c>
    </row>
    <row r="71" spans="1:19">
      <c r="A71" s="59"/>
      <c r="B71" s="93" t="s">
        <v>132</v>
      </c>
      <c r="C71" s="118"/>
      <c r="D71" s="119"/>
      <c r="E71" s="120"/>
      <c r="F71" s="119"/>
      <c r="G71" s="120"/>
      <c r="H71" s="119">
        <v>1.4447436240713148E-2</v>
      </c>
      <c r="I71" s="120">
        <v>1.5798210154892578E-2</v>
      </c>
      <c r="J71" s="119">
        <v>1.5542515218400214E-2</v>
      </c>
    </row>
    <row r="72" spans="1:19">
      <c r="A72" s="59"/>
      <c r="B72" s="94" t="s">
        <v>65</v>
      </c>
      <c r="C72" s="121">
        <v>0.58705612829324172</v>
      </c>
      <c r="D72" s="122">
        <v>0.78594900849858362</v>
      </c>
      <c r="E72" s="123">
        <v>0.92699614440939349</v>
      </c>
      <c r="F72" s="122">
        <v>1.0071364109684138</v>
      </c>
      <c r="G72" s="123">
        <v>1.129687714953914</v>
      </c>
      <c r="H72" s="122">
        <v>1.2548511311283779</v>
      </c>
      <c r="I72" s="123">
        <v>1.3854574061932017</v>
      </c>
      <c r="J72" s="122"/>
      <c r="P72" s="96"/>
      <c r="S72" s="59"/>
    </row>
    <row r="73" spans="1:19">
      <c r="A73" s="59"/>
      <c r="B73" s="93" t="s">
        <v>61</v>
      </c>
      <c r="C73" s="118">
        <v>0.16140663322346402</v>
      </c>
      <c r="D73" s="119">
        <v>0.18716847370008638</v>
      </c>
      <c r="E73" s="120">
        <v>0.22487409683991186</v>
      </c>
      <c r="F73" s="119">
        <v>0.22180327871732317</v>
      </c>
      <c r="G73" s="120">
        <v>0.23743594377354982</v>
      </c>
      <c r="H73" s="119">
        <v>0.2720347939697027</v>
      </c>
      <c r="I73" s="120">
        <v>0.30305922046730915</v>
      </c>
      <c r="J73" s="119">
        <v>0.3246832163308539</v>
      </c>
      <c r="P73" s="96"/>
      <c r="S73" s="59"/>
    </row>
    <row r="74" spans="1:19">
      <c r="A74" s="59"/>
      <c r="B74" s="94" t="s">
        <v>133</v>
      </c>
      <c r="C74" s="121"/>
      <c r="D74" s="122"/>
      <c r="E74" s="123"/>
      <c r="F74" s="122"/>
      <c r="G74" s="123"/>
      <c r="H74" s="122"/>
      <c r="I74" s="123"/>
      <c r="J74" s="122"/>
      <c r="P74" s="96"/>
      <c r="S74" s="59"/>
    </row>
    <row r="75" spans="1:19">
      <c r="A75" s="59"/>
      <c r="B75" s="93" t="s">
        <v>66</v>
      </c>
      <c r="C75" s="118">
        <v>0.32749090549155008</v>
      </c>
      <c r="D75" s="119">
        <v>0.42308286892431163</v>
      </c>
      <c r="E75" s="120">
        <v>0.33817000599549585</v>
      </c>
      <c r="F75" s="119">
        <v>0.33243866201560035</v>
      </c>
      <c r="G75" s="120">
        <v>0.36804084304867091</v>
      </c>
      <c r="H75" s="119">
        <v>0.42304383740032797</v>
      </c>
      <c r="I75" s="120">
        <v>0.46819412950966732</v>
      </c>
      <c r="J75" s="119">
        <v>0.47766031207533893</v>
      </c>
      <c r="P75" s="96"/>
      <c r="S75" s="59"/>
    </row>
    <row r="76" spans="1:19">
      <c r="A76" s="59"/>
      <c r="B76" s="94" t="s">
        <v>134</v>
      </c>
      <c r="C76" s="121">
        <v>0.3094023022524518</v>
      </c>
      <c r="D76" s="122">
        <v>0.26755816068425253</v>
      </c>
      <c r="E76" s="123">
        <v>0.28012747253419745</v>
      </c>
      <c r="F76" s="122">
        <v>0.28855167849868163</v>
      </c>
      <c r="G76" s="123">
        <v>0.35193810785831892</v>
      </c>
      <c r="H76" s="122">
        <v>0.42288463282977817</v>
      </c>
      <c r="I76" s="123"/>
      <c r="J76" s="122"/>
      <c r="P76" s="96"/>
      <c r="S76" s="59"/>
    </row>
    <row r="77" spans="1:19">
      <c r="A77" s="59"/>
      <c r="B77" s="93" t="s">
        <v>135</v>
      </c>
      <c r="C77" s="118">
        <v>0.19711750064264633</v>
      </c>
      <c r="D77" s="119">
        <v>0.20837137734682776</v>
      </c>
      <c r="E77" s="120">
        <v>0.21154252545937202</v>
      </c>
      <c r="F77" s="119">
        <v>0.2004627411520632</v>
      </c>
      <c r="G77" s="120">
        <v>0.19073391733638975</v>
      </c>
      <c r="H77" s="119">
        <v>0.18401611214504168</v>
      </c>
      <c r="I77" s="120"/>
      <c r="J77" s="119">
        <v>0.18262178391450432</v>
      </c>
      <c r="P77" s="96"/>
      <c r="S77" s="59"/>
    </row>
    <row r="78" spans="1:19">
      <c r="A78" s="59"/>
      <c r="B78" s="94" t="s">
        <v>136</v>
      </c>
      <c r="C78" s="121"/>
      <c r="D78" s="122"/>
      <c r="E78" s="123"/>
      <c r="F78" s="122"/>
      <c r="G78" s="123"/>
      <c r="H78" s="122"/>
      <c r="I78" s="123"/>
      <c r="J78" s="122"/>
      <c r="P78" s="96"/>
      <c r="S78" s="59"/>
    </row>
    <row r="79" spans="1:19">
      <c r="A79" s="59"/>
      <c r="B79" s="93" t="s">
        <v>137</v>
      </c>
      <c r="C79" s="118"/>
      <c r="D79" s="119"/>
      <c r="E79" s="120"/>
      <c r="F79" s="119"/>
      <c r="G79" s="120"/>
      <c r="H79" s="119">
        <v>9.8075249555037505E-2</v>
      </c>
      <c r="I79" s="120">
        <v>0.10341535321232115</v>
      </c>
      <c r="J79" s="119">
        <v>0.11639772818020962</v>
      </c>
      <c r="P79" s="96"/>
      <c r="S79" s="59"/>
    </row>
    <row r="80" spans="1:19">
      <c r="A80" s="59"/>
      <c r="B80" s="94" t="s">
        <v>63</v>
      </c>
      <c r="C80" s="121">
        <v>0.22599616789465882</v>
      </c>
      <c r="D80" s="122">
        <v>0.2582503646124395</v>
      </c>
      <c r="E80" s="123">
        <v>0.25821507929426735</v>
      </c>
      <c r="F80" s="122">
        <v>0.22227145862746936</v>
      </c>
      <c r="G80" s="123">
        <v>0.22152735975063309</v>
      </c>
      <c r="H80" s="122">
        <v>0.23676125587680891</v>
      </c>
      <c r="I80" s="123">
        <v>0.2408114505800398</v>
      </c>
      <c r="J80" s="122">
        <v>0.24449610798148255</v>
      </c>
      <c r="P80" s="96"/>
      <c r="S80" s="59"/>
    </row>
    <row r="81" spans="1:28">
      <c r="A81" s="59"/>
      <c r="B81" s="93" t="s">
        <v>138</v>
      </c>
      <c r="C81" s="118"/>
      <c r="D81" s="119"/>
      <c r="E81" s="120"/>
      <c r="F81" s="119">
        <v>0.12305590909090909</v>
      </c>
      <c r="G81" s="120">
        <v>0.11788832487309645</v>
      </c>
      <c r="H81" s="119">
        <v>0.13137067669172933</v>
      </c>
      <c r="I81" s="120">
        <v>0.15023874092009684</v>
      </c>
      <c r="J81" s="119">
        <v>0.15097635933806147</v>
      </c>
      <c r="P81" s="96"/>
      <c r="S81" s="59"/>
    </row>
    <row r="82" spans="1:28">
      <c r="A82" s="59"/>
      <c r="B82" s="94" t="s">
        <v>148</v>
      </c>
      <c r="C82" s="121"/>
      <c r="D82" s="122"/>
      <c r="E82" s="123"/>
      <c r="F82" s="122"/>
      <c r="G82" s="123"/>
      <c r="H82" s="122"/>
      <c r="I82" s="123"/>
      <c r="J82" s="122"/>
      <c r="P82" s="96"/>
      <c r="S82" s="59"/>
    </row>
    <row r="83" spans="1:28">
      <c r="A83" s="59"/>
      <c r="B83" s="93" t="s">
        <v>139</v>
      </c>
      <c r="C83" s="118">
        <v>7.761436511329628E-2</v>
      </c>
      <c r="D83" s="119">
        <v>8.774670198465484E-2</v>
      </c>
      <c r="E83" s="120">
        <v>0.10436120967631815</v>
      </c>
      <c r="F83" s="119">
        <v>0.1143711246829392</v>
      </c>
      <c r="G83" s="120">
        <v>0.14330426110995625</v>
      </c>
      <c r="H83" s="119">
        <v>0.17203221456605036</v>
      </c>
      <c r="I83" s="120">
        <v>0.1927923172298236</v>
      </c>
      <c r="J83" s="119">
        <v>0.20300027960059566</v>
      </c>
      <c r="P83" s="96"/>
      <c r="S83" s="59"/>
    </row>
    <row r="84" spans="1:28">
      <c r="A84" s="59"/>
      <c r="B84" s="94" t="s">
        <v>62</v>
      </c>
      <c r="C84" s="121">
        <v>0.16336922430084128</v>
      </c>
      <c r="D84" s="122">
        <v>0.25994981723670757</v>
      </c>
      <c r="E84" s="123">
        <v>0.35926617389358612</v>
      </c>
      <c r="F84" s="122">
        <v>0.28451336533925603</v>
      </c>
      <c r="G84" s="123">
        <v>0.31156558970588</v>
      </c>
      <c r="H84" s="122">
        <v>0.31237521402885066</v>
      </c>
      <c r="I84" s="123">
        <v>0.32576202197068643</v>
      </c>
      <c r="J84" s="122">
        <v>0.34115725929587565</v>
      </c>
      <c r="P84" s="96"/>
      <c r="S84" s="59"/>
    </row>
    <row r="85" spans="1:28">
      <c r="A85" s="59"/>
      <c r="B85" s="93" t="s">
        <v>146</v>
      </c>
      <c r="C85" s="118"/>
      <c r="D85" s="119"/>
      <c r="E85" s="120">
        <v>0.37475022639264216</v>
      </c>
      <c r="F85" s="119">
        <v>0.37668575697267592</v>
      </c>
      <c r="G85" s="120">
        <v>0.39568378825048245</v>
      </c>
      <c r="H85" s="119">
        <v>0.44288522603047198</v>
      </c>
      <c r="I85" s="120">
        <v>0.47122899015952296</v>
      </c>
      <c r="J85" s="119">
        <v>0.51679338994671575</v>
      </c>
      <c r="P85" s="96"/>
      <c r="S85" s="59"/>
    </row>
    <row r="86" spans="1:28">
      <c r="A86" s="59"/>
      <c r="B86" s="94" t="s">
        <v>140</v>
      </c>
      <c r="C86" s="121"/>
      <c r="D86" s="122"/>
      <c r="E86" s="123"/>
      <c r="F86" s="122"/>
      <c r="G86" s="123">
        <v>0.83113868869931573</v>
      </c>
      <c r="H86" s="122">
        <v>0.86139508409526377</v>
      </c>
      <c r="I86" s="123">
        <v>0.93044492637456588</v>
      </c>
      <c r="J86" s="122">
        <v>0.99890202801137007</v>
      </c>
      <c r="P86" s="96"/>
      <c r="S86" s="59"/>
    </row>
    <row r="87" spans="1:28">
      <c r="A87" s="59"/>
      <c r="B87" s="95" t="s">
        <v>141</v>
      </c>
      <c r="C87" s="124">
        <v>0.2868661452887703</v>
      </c>
      <c r="D87" s="125">
        <v>0.37546096876632079</v>
      </c>
      <c r="E87" s="126">
        <v>0.42212177411621649</v>
      </c>
      <c r="F87" s="125">
        <v>0.38875704629824909</v>
      </c>
      <c r="G87" s="126">
        <v>0.37774582525345496</v>
      </c>
      <c r="H87" s="125">
        <v>0.39811116922801337</v>
      </c>
      <c r="I87" s="126">
        <v>0.4191055625723234</v>
      </c>
      <c r="J87" s="125"/>
      <c r="P87" s="96"/>
      <c r="S87" s="59"/>
    </row>
    <row r="88" spans="1:28">
      <c r="A88" s="59"/>
      <c r="B88" s="108" t="s">
        <v>149</v>
      </c>
      <c r="C88" s="127">
        <v>0.28089703355307749</v>
      </c>
      <c r="D88" s="128">
        <v>0.34068431965060414</v>
      </c>
      <c r="E88" s="129">
        <v>0.3749131930898798</v>
      </c>
      <c r="F88" s="128">
        <v>0.35257640938847307</v>
      </c>
      <c r="G88" s="129">
        <v>0.41409206460438114</v>
      </c>
      <c r="H88" s="128">
        <v>0.40009284973844844</v>
      </c>
      <c r="I88" s="129">
        <v>0.45464312481058389</v>
      </c>
      <c r="J88" s="128">
        <v>0.37947245905181393</v>
      </c>
      <c r="P88" s="96"/>
      <c r="S88" s="59"/>
    </row>
    <row r="89" spans="1:28">
      <c r="A89" s="59"/>
      <c r="B89" s="74" t="s">
        <v>156</v>
      </c>
      <c r="C89" s="77"/>
      <c r="D89" s="77"/>
      <c r="E89" s="77"/>
      <c r="F89" s="77"/>
      <c r="G89" s="6"/>
      <c r="H89" s="6"/>
      <c r="I89" s="6"/>
      <c r="J89" s="6"/>
      <c r="K89" s="6"/>
      <c r="L89" s="6"/>
      <c r="M89" s="6"/>
      <c r="O89" s="6"/>
      <c r="P89" s="6"/>
      <c r="Q89" s="6"/>
      <c r="R89" s="6"/>
      <c r="S89" s="59"/>
    </row>
    <row r="90" spans="1:28">
      <c r="A90" s="59"/>
      <c r="B90" s="74" t="s">
        <v>157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O90" s="6"/>
      <c r="P90" s="6"/>
      <c r="Q90" s="6"/>
      <c r="R90" s="6"/>
      <c r="S90" s="59"/>
    </row>
    <row r="91" spans="1:28">
      <c r="B91" s="74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O91" s="6"/>
      <c r="P91" s="6"/>
      <c r="Q91" s="6"/>
      <c r="R91" s="6"/>
      <c r="S91" s="59"/>
    </row>
    <row r="92" spans="1:28" ht="15" customHeight="1"/>
    <row r="93" spans="1:28" ht="15.75" customHeight="1">
      <c r="B93" s="215" t="s">
        <v>22</v>
      </c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  <c r="R93" s="215"/>
      <c r="S93" s="215"/>
      <c r="T93" s="215"/>
      <c r="U93" s="215"/>
      <c r="V93" s="215"/>
      <c r="W93" s="215"/>
      <c r="X93" s="215"/>
      <c r="Y93" s="215"/>
      <c r="Z93" s="215"/>
      <c r="AA93" s="215"/>
    </row>
    <row r="94" spans="1:28" ht="15" customHeight="1">
      <c r="Q94" s="4"/>
    </row>
    <row r="95" spans="1:28" ht="15" customHeight="1">
      <c r="B95" s="367" t="s">
        <v>19</v>
      </c>
      <c r="C95" s="368"/>
      <c r="D95" s="368"/>
      <c r="E95" s="368"/>
      <c r="F95" s="368"/>
      <c r="G95" s="368"/>
      <c r="H95" s="368"/>
      <c r="I95" s="368"/>
      <c r="J95" s="368"/>
      <c r="K95" s="368"/>
      <c r="L95" s="368"/>
      <c r="M95" s="368"/>
      <c r="N95" s="368"/>
      <c r="O95" s="368"/>
      <c r="P95" s="368"/>
      <c r="Q95" s="368"/>
      <c r="R95" s="368"/>
      <c r="S95" s="368"/>
      <c r="T95" s="368"/>
      <c r="U95" s="368"/>
      <c r="V95" s="368"/>
      <c r="W95" s="368"/>
      <c r="X95" s="368"/>
      <c r="Y95" s="368"/>
      <c r="Z95" s="368"/>
      <c r="AA95" s="368"/>
      <c r="AB95" s="368"/>
    </row>
    <row r="96" spans="1:28">
      <c r="B96" s="13" t="s">
        <v>22</v>
      </c>
      <c r="C96" s="151" t="s">
        <v>1</v>
      </c>
      <c r="D96" s="151" t="s">
        <v>2</v>
      </c>
      <c r="E96" s="151" t="s">
        <v>3</v>
      </c>
      <c r="F96" s="151" t="s">
        <v>4</v>
      </c>
      <c r="G96" s="151" t="s">
        <v>5</v>
      </c>
      <c r="H96" s="151" t="s">
        <v>6</v>
      </c>
      <c r="I96" s="164" t="s">
        <v>181</v>
      </c>
      <c r="J96" s="175" t="s">
        <v>204</v>
      </c>
      <c r="K96" s="175" t="s">
        <v>205</v>
      </c>
      <c r="L96" s="175" t="s">
        <v>206</v>
      </c>
      <c r="M96" s="175" t="s">
        <v>207</v>
      </c>
      <c r="N96" s="175" t="s">
        <v>208</v>
      </c>
      <c r="O96" s="180" t="s">
        <v>213</v>
      </c>
      <c r="P96" s="180" t="s">
        <v>214</v>
      </c>
      <c r="Q96" s="192" t="s">
        <v>219</v>
      </c>
      <c r="R96" s="192" t="s">
        <v>220</v>
      </c>
      <c r="S96" s="198" t="s">
        <v>221</v>
      </c>
      <c r="T96" s="198" t="s">
        <v>222</v>
      </c>
      <c r="U96" s="200" t="s">
        <v>223</v>
      </c>
      <c r="V96" s="200" t="s">
        <v>226</v>
      </c>
      <c r="W96" s="200" t="s">
        <v>227</v>
      </c>
      <c r="X96" s="200" t="s">
        <v>228</v>
      </c>
      <c r="Y96" s="200" t="s">
        <v>229</v>
      </c>
      <c r="Z96" s="200" t="s">
        <v>236</v>
      </c>
      <c r="AA96" s="200" t="s">
        <v>238</v>
      </c>
      <c r="AB96" s="200" t="s">
        <v>241</v>
      </c>
    </row>
    <row r="97" spans="2:28">
      <c r="B97" s="19" t="s">
        <v>23</v>
      </c>
      <c r="C97" s="29">
        <v>111368.82085245843</v>
      </c>
      <c r="D97" s="29">
        <v>116022.80995429467</v>
      </c>
      <c r="E97" s="29">
        <v>121302.37571481289</v>
      </c>
      <c r="F97" s="29">
        <v>122425.66262183762</v>
      </c>
      <c r="G97" s="29">
        <v>126626.16103846785</v>
      </c>
      <c r="H97" s="20">
        <v>129584.95841004579</v>
      </c>
      <c r="I97" s="20">
        <v>137405.76426792447</v>
      </c>
      <c r="J97" s="20">
        <v>128150.51713725789</v>
      </c>
      <c r="K97" s="20">
        <v>131470.46949265458</v>
      </c>
      <c r="L97" s="20">
        <v>123863.43754427116</v>
      </c>
      <c r="M97" s="20">
        <v>126726.20197266802</v>
      </c>
      <c r="N97" s="20">
        <v>125407.19390821701</v>
      </c>
      <c r="O97" s="20">
        <v>129470.50406394574</v>
      </c>
      <c r="P97" s="20">
        <v>126843.31092590849</v>
      </c>
      <c r="Q97" s="20">
        <v>127897.57016737755</v>
      </c>
      <c r="R97" s="20">
        <v>125610.36244150708</v>
      </c>
      <c r="S97" s="20">
        <v>123246.07770215863</v>
      </c>
      <c r="T97" s="20">
        <v>130538.0088348909</v>
      </c>
      <c r="U97" s="20">
        <v>138350.41830873722</v>
      </c>
      <c r="V97" s="20">
        <v>128276.9957877611</v>
      </c>
      <c r="W97" s="20">
        <v>131188.84737127568</v>
      </c>
      <c r="X97" s="20">
        <v>126135.3491372842</v>
      </c>
      <c r="Y97" s="20">
        <v>122950.43017694374</v>
      </c>
      <c r="Z97" s="20">
        <v>125836.51163180341</v>
      </c>
      <c r="AA97" s="20">
        <v>127582.99321021077</v>
      </c>
      <c r="AB97" s="20">
        <v>126245.38804388684</v>
      </c>
    </row>
    <row r="98" spans="2:28">
      <c r="B98" s="9" t="s">
        <v>24</v>
      </c>
      <c r="C98" s="138">
        <v>290439.17862435873</v>
      </c>
      <c r="D98" s="138">
        <v>365682.93377544527</v>
      </c>
      <c r="E98" s="138">
        <v>301857.22717016761</v>
      </c>
      <c r="F98" s="138">
        <v>283321.85489095061</v>
      </c>
      <c r="G98" s="138">
        <v>304391.39194844145</v>
      </c>
      <c r="H98" s="12">
        <v>316232.12229131872</v>
      </c>
      <c r="I98" s="12">
        <v>332872.22856517107</v>
      </c>
      <c r="J98" s="12">
        <v>307121.34657922178</v>
      </c>
      <c r="K98" s="12">
        <v>307412.85013945651</v>
      </c>
      <c r="L98" s="12">
        <v>311461.80301862583</v>
      </c>
      <c r="M98" s="12">
        <v>313183.39816759748</v>
      </c>
      <c r="N98" s="12">
        <v>310352.46785549511</v>
      </c>
      <c r="O98" s="12">
        <v>319807.68725103186</v>
      </c>
      <c r="P98" s="12">
        <v>319160.6371152068</v>
      </c>
      <c r="Q98" s="12">
        <v>312658.79931821604</v>
      </c>
      <c r="R98" s="12">
        <v>311551.51464212569</v>
      </c>
      <c r="S98" s="12">
        <v>314204.44788138993</v>
      </c>
      <c r="T98" s="12">
        <v>319921.11542564875</v>
      </c>
      <c r="U98" s="12">
        <v>343560.73052428209</v>
      </c>
      <c r="V98" s="12">
        <v>318774.63890287757</v>
      </c>
      <c r="W98" s="12">
        <v>343490.10638952814</v>
      </c>
      <c r="X98" s="12">
        <v>312286.47812846059</v>
      </c>
      <c r="Y98" s="12">
        <v>321142.17727258353</v>
      </c>
      <c r="Z98" s="12">
        <v>321583.8383835209</v>
      </c>
      <c r="AA98" s="12">
        <v>332244.69656591432</v>
      </c>
      <c r="AB98" s="12">
        <v>329908.25283970806</v>
      </c>
    </row>
    <row r="99" spans="2:28">
      <c r="B99" s="74" t="s">
        <v>172</v>
      </c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</row>
    <row r="100" spans="2:28">
      <c r="B100" s="74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</row>
    <row r="101" spans="2:28" ht="15" customHeight="1"/>
    <row r="102" spans="2:28" ht="15" customHeight="1">
      <c r="B102" s="208" t="s">
        <v>178</v>
      </c>
      <c r="C102" s="209"/>
      <c r="D102" s="209"/>
      <c r="E102" s="209"/>
      <c r="F102" s="209"/>
      <c r="G102" s="209"/>
      <c r="H102" s="209"/>
      <c r="I102" s="209"/>
      <c r="J102" s="209"/>
      <c r="K102" s="209"/>
      <c r="L102" s="209"/>
      <c r="M102" s="209"/>
      <c r="N102" s="209"/>
      <c r="O102" s="209"/>
      <c r="P102" s="209"/>
      <c r="Q102" s="209"/>
      <c r="R102" s="209"/>
      <c r="S102" s="209"/>
      <c r="T102" s="209"/>
      <c r="U102" s="209"/>
      <c r="V102" s="209"/>
      <c r="W102" s="209"/>
      <c r="X102" s="209"/>
      <c r="Y102" s="239"/>
      <c r="Z102" s="239"/>
      <c r="AA102" s="209"/>
      <c r="AB102" s="241"/>
    </row>
    <row r="103" spans="2:28">
      <c r="B103" s="136" t="s">
        <v>167</v>
      </c>
      <c r="C103" s="151" t="s">
        <v>1</v>
      </c>
      <c r="D103" s="151" t="s">
        <v>2</v>
      </c>
      <c r="E103" s="151" t="s">
        <v>3</v>
      </c>
      <c r="F103" s="151" t="s">
        <v>4</v>
      </c>
      <c r="G103" s="151" t="s">
        <v>5</v>
      </c>
      <c r="H103" s="151" t="s">
        <v>6</v>
      </c>
      <c r="I103" s="151" t="s">
        <v>181</v>
      </c>
      <c r="J103" s="175" t="s">
        <v>204</v>
      </c>
      <c r="K103" s="175" t="s">
        <v>205</v>
      </c>
      <c r="L103" s="175" t="s">
        <v>206</v>
      </c>
      <c r="M103" s="175" t="s">
        <v>207</v>
      </c>
      <c r="N103" s="175" t="s">
        <v>208</v>
      </c>
      <c r="O103" s="180" t="s">
        <v>213</v>
      </c>
      <c r="P103" s="180" t="s">
        <v>214</v>
      </c>
      <c r="Q103" s="192" t="s">
        <v>219</v>
      </c>
      <c r="R103" s="192" t="s">
        <v>220</v>
      </c>
      <c r="S103" s="198" t="s">
        <v>221</v>
      </c>
      <c r="T103" s="198" t="s">
        <v>222</v>
      </c>
      <c r="U103" s="200" t="s">
        <v>223</v>
      </c>
      <c r="V103" s="200" t="s">
        <v>226</v>
      </c>
      <c r="W103" s="200" t="s">
        <v>227</v>
      </c>
      <c r="X103" s="200" t="s">
        <v>228</v>
      </c>
      <c r="Y103" s="200" t="s">
        <v>229</v>
      </c>
      <c r="Z103" s="200" t="s">
        <v>236</v>
      </c>
      <c r="AA103" s="200" t="s">
        <v>238</v>
      </c>
      <c r="AB103" s="200" t="s">
        <v>241</v>
      </c>
    </row>
    <row r="104" spans="2:28">
      <c r="B104" s="19" t="s">
        <v>183</v>
      </c>
      <c r="C104" s="139">
        <v>13275826</v>
      </c>
      <c r="D104" s="139">
        <v>14351278</v>
      </c>
      <c r="E104" s="139">
        <v>17153552</v>
      </c>
      <c r="F104" s="139">
        <v>20087583</v>
      </c>
      <c r="G104" s="139">
        <v>23400570</v>
      </c>
      <c r="H104" s="139">
        <v>26686674</v>
      </c>
      <c r="I104" s="144">
        <v>29424588</v>
      </c>
      <c r="J104" s="144">
        <v>21229254</v>
      </c>
      <c r="K104" s="144">
        <v>19711817</v>
      </c>
      <c r="L104" s="144">
        <v>20609552</v>
      </c>
      <c r="M104" s="144">
        <v>20321093</v>
      </c>
      <c r="N104" s="144">
        <v>21836968</v>
      </c>
      <c r="O104" s="144">
        <v>21940635</v>
      </c>
      <c r="P104" s="144">
        <v>23907503</v>
      </c>
      <c r="Q104" s="144">
        <v>22206987</v>
      </c>
      <c r="R104" s="144">
        <v>21700564</v>
      </c>
      <c r="S104" s="144">
        <v>23159671</v>
      </c>
      <c r="T104" s="144">
        <v>22466729</v>
      </c>
      <c r="U104" s="144">
        <v>33353906</v>
      </c>
      <c r="V104" s="144">
        <v>23799042</v>
      </c>
      <c r="W104" s="144">
        <v>21532429</v>
      </c>
      <c r="X104" s="144">
        <v>23534818</v>
      </c>
      <c r="Y104" s="144">
        <v>23040658</v>
      </c>
      <c r="Z104" s="144">
        <v>24031951</v>
      </c>
      <c r="AA104" s="144">
        <v>24896085</v>
      </c>
      <c r="AB104" s="144">
        <v>27052944</v>
      </c>
    </row>
    <row r="105" spans="2:28">
      <c r="B105" s="8" t="s">
        <v>179</v>
      </c>
      <c r="C105" s="140">
        <v>15030756</v>
      </c>
      <c r="D105" s="140">
        <v>15101345</v>
      </c>
      <c r="E105" s="140">
        <v>16509517</v>
      </c>
      <c r="F105" s="140">
        <v>17779937</v>
      </c>
      <c r="G105" s="140">
        <v>18797052</v>
      </c>
      <c r="H105" s="140">
        <v>20869341</v>
      </c>
      <c r="I105" s="145">
        <v>22514108</v>
      </c>
      <c r="J105" s="145">
        <v>22769563</v>
      </c>
      <c r="K105" s="145">
        <v>22993978</v>
      </c>
      <c r="L105" s="145">
        <v>23228591</v>
      </c>
      <c r="M105" s="145">
        <v>23360087</v>
      </c>
      <c r="N105" s="145">
        <v>23595007</v>
      </c>
      <c r="O105" s="145">
        <v>23835687</v>
      </c>
      <c r="P105" s="145">
        <v>24167609</v>
      </c>
      <c r="Q105" s="145">
        <v>24400553</v>
      </c>
      <c r="R105" s="145">
        <v>24616425</v>
      </c>
      <c r="S105" s="145">
        <v>24931053</v>
      </c>
      <c r="T105" s="145">
        <v>25169442</v>
      </c>
      <c r="U105" s="145">
        <v>25176567</v>
      </c>
      <c r="V105" s="145">
        <v>25399164</v>
      </c>
      <c r="W105" s="145">
        <v>25603866</v>
      </c>
      <c r="X105" s="145">
        <v>25847546</v>
      </c>
      <c r="Y105" s="145">
        <v>25789970</v>
      </c>
      <c r="Z105" s="145">
        <v>26166806</v>
      </c>
      <c r="AA105" s="145">
        <v>26396825</v>
      </c>
      <c r="AB105" s="145">
        <v>26605346</v>
      </c>
    </row>
    <row r="106" spans="2:28">
      <c r="B106" s="46" t="s">
        <v>180</v>
      </c>
      <c r="C106" s="143">
        <f>C104/C105</f>
        <v>0.88324406303980985</v>
      </c>
      <c r="D106" s="143">
        <f>D104/D105</f>
        <v>0.95033111289093786</v>
      </c>
      <c r="E106" s="143">
        <f>E104/E105</f>
        <v>1.0390099237912289</v>
      </c>
      <c r="F106" s="143">
        <f>F104/F105</f>
        <v>1.1297893237754442</v>
      </c>
      <c r="G106" s="143">
        <f>G104/G105</f>
        <v>1.2449063821284316</v>
      </c>
      <c r="H106" s="143">
        <f>+H104/H105</f>
        <v>1.2787502010724727</v>
      </c>
      <c r="I106" s="148">
        <f>+I104/I105</f>
        <v>1.3069399862521758</v>
      </c>
      <c r="J106" s="148">
        <f>+J104/J105</f>
        <v>0.93235228098141365</v>
      </c>
      <c r="K106" s="148">
        <f t="shared" ref="K106:U106" si="22">+K104/K105</f>
        <v>0.85725997476382731</v>
      </c>
      <c r="L106" s="148">
        <f t="shared" si="22"/>
        <v>0.88724933854145527</v>
      </c>
      <c r="M106" s="148">
        <f t="shared" si="22"/>
        <v>0.86990656327606997</v>
      </c>
      <c r="N106" s="148">
        <f t="shared" si="22"/>
        <v>0.92549105834128387</v>
      </c>
      <c r="O106" s="148">
        <f t="shared" si="22"/>
        <v>0.92049518018926835</v>
      </c>
      <c r="P106" s="148">
        <f t="shared" si="22"/>
        <v>0.98923741277012545</v>
      </c>
      <c r="Q106" s="148">
        <f t="shared" si="22"/>
        <v>0.91010179154546211</v>
      </c>
      <c r="R106" s="148">
        <f t="shared" si="22"/>
        <v>0.88154815331633252</v>
      </c>
      <c r="S106" s="148">
        <f t="shared" si="22"/>
        <v>0.92894876923168868</v>
      </c>
      <c r="T106" s="148">
        <f t="shared" si="22"/>
        <v>0.89261927221112014</v>
      </c>
      <c r="U106" s="148">
        <f t="shared" si="22"/>
        <v>1.324799604330487</v>
      </c>
      <c r="V106" s="148">
        <f>+V104/V105</f>
        <v>0.937000997355661</v>
      </c>
      <c r="W106" s="148">
        <f t="shared" ref="W106:X106" si="23">+W104/W105</f>
        <v>0.84098350616270212</v>
      </c>
      <c r="X106" s="148">
        <f t="shared" si="23"/>
        <v>0.91052427182062079</v>
      </c>
      <c r="Y106" s="148">
        <f t="shared" ref="Y106:AA106" si="24">+Y104/Y105</f>
        <v>0.89339607607143401</v>
      </c>
      <c r="Z106" s="148">
        <f t="shared" si="24"/>
        <v>0.91841361914786235</v>
      </c>
      <c r="AA106" s="148">
        <f t="shared" si="24"/>
        <v>0.94314695043816821</v>
      </c>
      <c r="AB106" s="148">
        <f t="shared" ref="AB106" si="25">+AB104/AB105</f>
        <v>1.0168236113148086</v>
      </c>
    </row>
    <row r="107" spans="2:28">
      <c r="B107" s="74" t="s">
        <v>170</v>
      </c>
    </row>
    <row r="108" spans="2:28">
      <c r="B108" s="74"/>
    </row>
    <row r="109" spans="2:28" ht="15" customHeight="1"/>
    <row r="110" spans="2:28" ht="15" customHeight="1">
      <c r="B110" s="314" t="s">
        <v>20</v>
      </c>
      <c r="C110" s="315"/>
      <c r="D110" s="315"/>
      <c r="E110" s="315"/>
      <c r="F110" s="315"/>
      <c r="G110" s="315"/>
      <c r="H110" s="315"/>
    </row>
    <row r="111" spans="2:28">
      <c r="B111" s="26" t="s">
        <v>13</v>
      </c>
      <c r="C111" s="343" t="s">
        <v>15</v>
      </c>
      <c r="D111" s="344"/>
      <c r="E111" s="348" t="s">
        <v>12</v>
      </c>
      <c r="F111" s="349"/>
      <c r="G111" s="324" t="s">
        <v>14</v>
      </c>
      <c r="H111" s="325"/>
    </row>
    <row r="112" spans="2:28">
      <c r="B112" s="204">
        <v>2010</v>
      </c>
      <c r="C112" s="328">
        <v>12432868969677.33</v>
      </c>
      <c r="D112" s="352"/>
      <c r="E112" s="328">
        <v>278848000000000</v>
      </c>
      <c r="F112" s="352"/>
      <c r="G112" s="359">
        <f>C112/E112</f>
        <v>4.4586545249301876E-2</v>
      </c>
      <c r="H112" s="360"/>
    </row>
    <row r="113" spans="2:8">
      <c r="B113" s="205">
        <v>2011</v>
      </c>
      <c r="C113" s="326">
        <v>15216625028144.037</v>
      </c>
      <c r="D113" s="327"/>
      <c r="E113" s="326">
        <v>295516000000000</v>
      </c>
      <c r="F113" s="327"/>
      <c r="G113" s="346">
        <f>C113/E113</f>
        <v>5.1491712895897469E-2</v>
      </c>
      <c r="H113" s="347"/>
    </row>
    <row r="114" spans="2:8">
      <c r="B114" s="206">
        <v>2012</v>
      </c>
      <c r="C114" s="331">
        <v>18305112165481.742</v>
      </c>
      <c r="D114" s="335"/>
      <c r="E114" s="331">
        <v>308471000000000</v>
      </c>
      <c r="F114" s="335"/>
      <c r="G114" s="356">
        <f>C114/E114</f>
        <v>5.9341436198157176E-2</v>
      </c>
      <c r="H114" s="357"/>
    </row>
    <row r="115" spans="2:8">
      <c r="B115" s="205">
        <v>2013</v>
      </c>
      <c r="C115" s="326">
        <v>21544889584504.617</v>
      </c>
      <c r="D115" s="327"/>
      <c r="E115" s="326">
        <v>308471000000000</v>
      </c>
      <c r="F115" s="327"/>
      <c r="G115" s="346">
        <f>C115/E115</f>
        <v>6.9844133109772444E-2</v>
      </c>
      <c r="H115" s="347"/>
    </row>
    <row r="116" spans="2:8">
      <c r="B116" s="206">
        <v>2014</v>
      </c>
      <c r="C116" s="331">
        <v>25893114789685.066</v>
      </c>
      <c r="D116" s="335"/>
      <c r="E116" s="331">
        <v>332544000000000</v>
      </c>
      <c r="F116" s="335"/>
      <c r="G116" s="356">
        <f t="shared" ref="G116:G118" si="26">C116/E116</f>
        <v>7.7863725671445186E-2</v>
      </c>
      <c r="H116" s="357"/>
    </row>
    <row r="117" spans="2:8">
      <c r="B117" s="205">
        <v>2015</v>
      </c>
      <c r="C117" s="326">
        <v>30241743025417.898</v>
      </c>
      <c r="D117" s="327"/>
      <c r="E117" s="326">
        <v>343185000000000</v>
      </c>
      <c r="F117" s="327"/>
      <c r="G117" s="346">
        <f t="shared" si="26"/>
        <v>8.8120818291644157E-2</v>
      </c>
      <c r="H117" s="347"/>
    </row>
    <row r="118" spans="2:8">
      <c r="B118" s="206">
        <v>2016</v>
      </c>
      <c r="C118" s="331">
        <v>35019394311549.426</v>
      </c>
      <c r="D118" s="335"/>
      <c r="E118" s="331">
        <v>350323000000000</v>
      </c>
      <c r="F118" s="335"/>
      <c r="G118" s="356">
        <f t="shared" si="26"/>
        <v>9.9963160601928586E-2</v>
      </c>
      <c r="H118" s="357"/>
    </row>
    <row r="119" spans="2:8">
      <c r="B119" s="207">
        <v>42887</v>
      </c>
      <c r="C119" s="336">
        <v>17879529375035.117</v>
      </c>
      <c r="D119" s="337"/>
      <c r="E119" s="336">
        <v>88383000000000</v>
      </c>
      <c r="F119" s="338"/>
      <c r="G119" s="364">
        <f>+C119/E119</f>
        <v>0.20229602270838415</v>
      </c>
      <c r="H119" s="365"/>
    </row>
    <row r="120" spans="2:8" ht="15" customHeight="1"/>
    <row r="121" spans="2:8" ht="15" customHeight="1">
      <c r="B121" s="314" t="s">
        <v>73</v>
      </c>
      <c r="C121" s="315"/>
      <c r="D121" s="315"/>
      <c r="E121" s="315"/>
      <c r="F121" s="315"/>
      <c r="G121" s="315"/>
      <c r="H121" s="315"/>
    </row>
    <row r="122" spans="2:8">
      <c r="B122" s="26" t="s">
        <v>13</v>
      </c>
      <c r="C122" s="343" t="s">
        <v>26</v>
      </c>
      <c r="D122" s="344"/>
      <c r="E122" s="348" t="s">
        <v>12</v>
      </c>
      <c r="F122" s="349"/>
      <c r="G122" s="324" t="s">
        <v>27</v>
      </c>
      <c r="H122" s="325"/>
    </row>
    <row r="123" spans="2:8">
      <c r="B123" s="204">
        <v>2010</v>
      </c>
      <c r="C123" s="328">
        <v>113119544100241.17</v>
      </c>
      <c r="D123" s="352"/>
      <c r="E123" s="328">
        <v>278848000000000</v>
      </c>
      <c r="F123" s="352"/>
      <c r="G123" s="359">
        <f t="shared" ref="G123:G129" si="27">C123/E123</f>
        <v>0.40566740338909074</v>
      </c>
      <c r="H123" s="360"/>
    </row>
    <row r="124" spans="2:8">
      <c r="B124" s="205">
        <v>2011</v>
      </c>
      <c r="C124" s="326">
        <v>129032830772480.66</v>
      </c>
      <c r="D124" s="327"/>
      <c r="E124" s="326">
        <v>295516000000000</v>
      </c>
      <c r="F124" s="327"/>
      <c r="G124" s="346">
        <f t="shared" si="27"/>
        <v>0.43663568393075386</v>
      </c>
      <c r="H124" s="347"/>
    </row>
    <row r="125" spans="2:8">
      <c r="B125" s="206">
        <v>2012</v>
      </c>
      <c r="C125" s="331">
        <v>133112746846943.34</v>
      </c>
      <c r="D125" s="335"/>
      <c r="E125" s="331">
        <v>308471000000000</v>
      </c>
      <c r="F125" s="335"/>
      <c r="G125" s="356">
        <f t="shared" si="27"/>
        <v>0.43152434701136683</v>
      </c>
      <c r="H125" s="357"/>
    </row>
    <row r="126" spans="2:8">
      <c r="B126" s="205">
        <v>2013</v>
      </c>
      <c r="C126" s="326">
        <v>141807696070381.09</v>
      </c>
      <c r="D126" s="327"/>
      <c r="E126" s="326">
        <v>318930000000000</v>
      </c>
      <c r="F126" s="327"/>
      <c r="G126" s="346">
        <f t="shared" si="27"/>
        <v>0.44463580118013701</v>
      </c>
      <c r="H126" s="347"/>
    </row>
    <row r="127" spans="2:8">
      <c r="B127" s="206">
        <v>2014</v>
      </c>
      <c r="C127" s="331">
        <v>165498840998936.16</v>
      </c>
      <c r="D127" s="335"/>
      <c r="E127" s="331">
        <v>332544000000000</v>
      </c>
      <c r="F127" s="335"/>
      <c r="G127" s="356">
        <f t="shared" si="27"/>
        <v>0.49767501743810189</v>
      </c>
      <c r="H127" s="357"/>
    </row>
    <row r="128" spans="2:8">
      <c r="B128" s="205">
        <v>2015</v>
      </c>
      <c r="C128" s="326">
        <v>178096280692323</v>
      </c>
      <c r="D128" s="327"/>
      <c r="E128" s="326">
        <v>343185000000000</v>
      </c>
      <c r="F128" s="327"/>
      <c r="G128" s="346">
        <f t="shared" si="27"/>
        <v>0.51895123823105027</v>
      </c>
      <c r="H128" s="347"/>
    </row>
    <row r="129" spans="1:19">
      <c r="B129" s="206">
        <v>2016</v>
      </c>
      <c r="C129" s="331">
        <v>192192715369705.66</v>
      </c>
      <c r="D129" s="335"/>
      <c r="E129" s="331">
        <v>350323000000000</v>
      </c>
      <c r="F129" s="335"/>
      <c r="G129" s="356">
        <f t="shared" si="27"/>
        <v>0.54861574994991957</v>
      </c>
      <c r="H129" s="357"/>
    </row>
    <row r="130" spans="1:19">
      <c r="B130" s="207">
        <v>42887</v>
      </c>
      <c r="C130" s="336">
        <v>99162327187217.063</v>
      </c>
      <c r="D130" s="337"/>
      <c r="E130" s="336">
        <v>88383000000000</v>
      </c>
      <c r="F130" s="338"/>
      <c r="G130" s="364">
        <f>+C130/E130</f>
        <v>1.1219615444963065</v>
      </c>
      <c r="H130" s="365"/>
    </row>
    <row r="131" spans="1:19">
      <c r="A131" s="59"/>
      <c r="B131" s="21"/>
      <c r="C131" s="75"/>
      <c r="D131" s="75"/>
      <c r="E131" s="75"/>
      <c r="F131" s="75"/>
      <c r="G131" s="14"/>
      <c r="H131" s="14"/>
    </row>
    <row r="132" spans="1:19">
      <c r="A132" s="59"/>
      <c r="B132" s="355" t="s">
        <v>158</v>
      </c>
      <c r="C132" s="355"/>
      <c r="D132" s="355"/>
      <c r="E132" s="355"/>
      <c r="F132" s="355"/>
      <c r="G132" s="355"/>
      <c r="H132" s="355"/>
      <c r="I132" s="355"/>
      <c r="J132" s="355"/>
      <c r="P132" s="96"/>
      <c r="Q132" s="96"/>
      <c r="R132" s="6"/>
      <c r="S132" s="59"/>
    </row>
    <row r="133" spans="1:19">
      <c r="A133" s="59"/>
      <c r="B133" s="97" t="s">
        <v>130</v>
      </c>
      <c r="C133" s="97">
        <v>2006</v>
      </c>
      <c r="D133" s="97">
        <v>2007</v>
      </c>
      <c r="E133" s="97">
        <v>2008</v>
      </c>
      <c r="F133" s="97">
        <v>2009</v>
      </c>
      <c r="G133" s="97">
        <v>2010</v>
      </c>
      <c r="H133" s="97">
        <v>2011</v>
      </c>
      <c r="I133" s="97">
        <v>2012</v>
      </c>
      <c r="J133" s="114">
        <v>2013</v>
      </c>
      <c r="K133" s="113"/>
      <c r="P133" s="96"/>
      <c r="Q133" s="96"/>
      <c r="S133" s="59"/>
    </row>
    <row r="134" spans="1:19">
      <c r="A134" s="59"/>
      <c r="B134" s="92" t="s">
        <v>131</v>
      </c>
      <c r="C134" s="115">
        <v>0.77295688173158328</v>
      </c>
      <c r="D134" s="116">
        <v>0.84634053718522273</v>
      </c>
      <c r="E134" s="117">
        <v>0.88795876166863708</v>
      </c>
      <c r="F134" s="116">
        <v>0.95636147325204346</v>
      </c>
      <c r="G134" s="117">
        <v>0.92004792921093681</v>
      </c>
      <c r="H134" s="116">
        <v>0.97045043248015905</v>
      </c>
      <c r="I134" s="117">
        <v>1.1133890733611937</v>
      </c>
      <c r="J134" s="116">
        <v>1.1928806355731927</v>
      </c>
      <c r="P134" s="96"/>
      <c r="S134" s="59"/>
    </row>
    <row r="135" spans="1:19">
      <c r="A135" s="59"/>
      <c r="B135" s="93" t="s">
        <v>132</v>
      </c>
      <c r="C135" s="118">
        <v>0.16851801102888539</v>
      </c>
      <c r="D135" s="119">
        <v>0.20913247846892466</v>
      </c>
      <c r="E135" s="120">
        <v>0.28727855910135441</v>
      </c>
      <c r="F135" s="119">
        <v>0.35081593372099118</v>
      </c>
      <c r="G135" s="120">
        <v>0.47529483168060122</v>
      </c>
      <c r="H135" s="119">
        <v>0.54332426055365113</v>
      </c>
      <c r="I135" s="120">
        <v>0.61676168295802536</v>
      </c>
      <c r="J135" s="119">
        <v>0.69934852761986266</v>
      </c>
      <c r="P135" s="96"/>
      <c r="S135" s="59"/>
    </row>
    <row r="136" spans="1:19">
      <c r="A136" s="59"/>
      <c r="B136" s="94" t="s">
        <v>65</v>
      </c>
      <c r="C136" s="121">
        <v>1.0778649842497134</v>
      </c>
      <c r="D136" s="122">
        <v>1.1278907436260623</v>
      </c>
      <c r="E136" s="123">
        <v>1.2039561163687347</v>
      </c>
      <c r="F136" s="122">
        <v>1.2107518222839291</v>
      </c>
      <c r="G136" s="123">
        <v>1.2780494565965057</v>
      </c>
      <c r="H136" s="122">
        <v>1.3059632262944372</v>
      </c>
      <c r="I136" s="123">
        <v>1.4301379127610896</v>
      </c>
      <c r="J136" s="122">
        <v>1.505056357315917</v>
      </c>
      <c r="P136" s="96"/>
      <c r="S136" s="59"/>
    </row>
    <row r="137" spans="1:19">
      <c r="A137" s="59"/>
      <c r="B137" s="93" t="s">
        <v>61</v>
      </c>
      <c r="C137" s="118">
        <v>1.0746084619127954</v>
      </c>
      <c r="D137" s="119">
        <v>1.0837583596823099</v>
      </c>
      <c r="E137" s="120">
        <v>1.1171715447800814</v>
      </c>
      <c r="F137" s="119">
        <v>1.1642038234388721</v>
      </c>
      <c r="G137" s="120">
        <v>1.1243789443208867</v>
      </c>
      <c r="H137" s="119">
        <v>1.1955217987589462</v>
      </c>
      <c r="I137" s="120">
        <v>1.2773485987191688</v>
      </c>
      <c r="J137" s="119">
        <v>1.3372214469431183</v>
      </c>
      <c r="P137" s="96"/>
      <c r="S137" s="59"/>
    </row>
    <row r="138" spans="1:19">
      <c r="A138" s="59"/>
      <c r="B138" s="94" t="s">
        <v>133</v>
      </c>
      <c r="C138" s="121"/>
      <c r="D138" s="122"/>
      <c r="E138" s="123"/>
      <c r="F138" s="122"/>
      <c r="G138" s="123"/>
      <c r="H138" s="122"/>
      <c r="I138" s="123"/>
      <c r="J138" s="122"/>
      <c r="P138" s="96"/>
      <c r="S138" s="59"/>
    </row>
    <row r="139" spans="1:19">
      <c r="A139" s="59"/>
      <c r="B139" s="93" t="s">
        <v>66</v>
      </c>
      <c r="C139" s="118">
        <v>1.1856759630964744</v>
      </c>
      <c r="D139" s="119">
        <v>1.1996603564003001</v>
      </c>
      <c r="E139" s="120">
        <v>1.2630268213244211</v>
      </c>
      <c r="F139" s="119">
        <v>1.2636776226019231</v>
      </c>
      <c r="G139" s="120">
        <v>1.2755934364485217</v>
      </c>
      <c r="H139" s="119">
        <v>1.3165233747216232</v>
      </c>
      <c r="I139" s="120">
        <v>1.343801939144637</v>
      </c>
      <c r="J139" s="119">
        <v>1.3624596781711731</v>
      </c>
      <c r="P139" s="96"/>
      <c r="S139" s="59"/>
    </row>
    <row r="140" spans="1:19">
      <c r="A140" s="59"/>
      <c r="B140" s="94" t="s">
        <v>134</v>
      </c>
      <c r="C140" s="121">
        <v>0.53090808353984331</v>
      </c>
      <c r="D140" s="122">
        <v>0.55947602582669287</v>
      </c>
      <c r="E140" s="123">
        <v>0.6688825958377127</v>
      </c>
      <c r="F140" s="122">
        <v>0.7634619679463811</v>
      </c>
      <c r="G140" s="123">
        <v>0.87769370367423383</v>
      </c>
      <c r="H140" s="122">
        <v>1.0628321415789468</v>
      </c>
      <c r="I140" s="123">
        <v>1.1102207592425777</v>
      </c>
      <c r="J140" s="122">
        <v>1.1504984803695435</v>
      </c>
      <c r="P140" s="96"/>
      <c r="S140" s="59"/>
    </row>
    <row r="141" spans="1:19">
      <c r="A141" s="59"/>
      <c r="B141" s="93" t="s">
        <v>135</v>
      </c>
      <c r="C141" s="118">
        <v>0.84606455074543874</v>
      </c>
      <c r="D141" s="119">
        <v>0.90679896679862981</v>
      </c>
      <c r="E141" s="120">
        <v>0.87430741319440519</v>
      </c>
      <c r="F141" s="119">
        <v>0.91733980020361883</v>
      </c>
      <c r="G141" s="120">
        <v>0.92440715580149047</v>
      </c>
      <c r="H141" s="119">
        <v>0.93847405164174125</v>
      </c>
      <c r="I141" s="120">
        <v>0.92100402052899788</v>
      </c>
      <c r="J141" s="119">
        <v>0.94146590265801122</v>
      </c>
      <c r="P141" s="96"/>
      <c r="S141" s="59"/>
    </row>
    <row r="142" spans="1:19">
      <c r="A142" s="59"/>
      <c r="B142" s="94" t="s">
        <v>136</v>
      </c>
      <c r="C142" s="121">
        <v>0.84282178317724121</v>
      </c>
      <c r="D142" s="122">
        <v>0.89046797996436178</v>
      </c>
      <c r="E142" s="123">
        <v>0.98149033995295454</v>
      </c>
      <c r="F142" s="122">
        <v>1.1057701225701591</v>
      </c>
      <c r="G142" s="123">
        <v>1.1947483786765358</v>
      </c>
      <c r="H142" s="122">
        <v>1.3478994006673222</v>
      </c>
      <c r="I142" s="123">
        <v>1.4405931674276491</v>
      </c>
      <c r="J142" s="122">
        <v>1.5566236020106379</v>
      </c>
      <c r="P142" s="96"/>
      <c r="S142" s="59"/>
    </row>
    <row r="143" spans="1:19">
      <c r="A143" s="59"/>
      <c r="B143" s="93" t="s">
        <v>137</v>
      </c>
      <c r="C143" s="118">
        <v>0.48599535908678521</v>
      </c>
      <c r="D143" s="119">
        <v>0.55175302861617492</v>
      </c>
      <c r="E143" s="120">
        <v>0.54713361773045655</v>
      </c>
      <c r="F143" s="119">
        <v>0.55885529941739664</v>
      </c>
      <c r="G143" s="120">
        <v>0.57645577148102467</v>
      </c>
      <c r="H143" s="119">
        <v>0.59271515006101838</v>
      </c>
      <c r="I143" s="120">
        <v>0.62302729228418441</v>
      </c>
      <c r="J143" s="119">
        <v>0.65475979551027108</v>
      </c>
      <c r="P143" s="96"/>
      <c r="S143" s="59"/>
    </row>
    <row r="144" spans="1:19">
      <c r="A144" s="59"/>
      <c r="B144" s="94" t="s">
        <v>63</v>
      </c>
      <c r="C144" s="121">
        <v>0.48005481503812875</v>
      </c>
      <c r="D144" s="122">
        <v>0.49808721817065615</v>
      </c>
      <c r="E144" s="123">
        <v>0.5025104551708256</v>
      </c>
      <c r="F144" s="122">
        <v>0.53645549076091703</v>
      </c>
      <c r="G144" s="123">
        <v>0.65367770190674734</v>
      </c>
      <c r="H144" s="122">
        <v>0.65156932120474209</v>
      </c>
      <c r="I144" s="123">
        <v>0.68065848191773248</v>
      </c>
      <c r="J144" s="122">
        <v>0.95492900967365402</v>
      </c>
      <c r="P144" s="96"/>
      <c r="S144" s="59"/>
    </row>
    <row r="145" spans="1:37">
      <c r="A145" s="59"/>
      <c r="B145" s="93" t="s">
        <v>138</v>
      </c>
      <c r="C145" s="118"/>
      <c r="D145" s="119"/>
      <c r="E145" s="120"/>
      <c r="F145" s="119">
        <v>0.22546477272727272</v>
      </c>
      <c r="G145" s="120">
        <v>0.25262436548223349</v>
      </c>
      <c r="H145" s="119">
        <v>0.2751423558897243</v>
      </c>
      <c r="I145" s="120">
        <v>0.23861476997578693</v>
      </c>
      <c r="J145" s="119">
        <v>0.25009574468085105</v>
      </c>
      <c r="P145" s="96"/>
      <c r="S145" s="59"/>
    </row>
    <row r="146" spans="1:37">
      <c r="A146" s="59"/>
      <c r="B146" s="94" t="s">
        <v>148</v>
      </c>
      <c r="C146" s="121"/>
      <c r="D146" s="122">
        <v>0.61155811965811968</v>
      </c>
      <c r="E146" s="123">
        <v>0.6616212819438626</v>
      </c>
      <c r="F146" s="122">
        <v>0.69987058340180774</v>
      </c>
      <c r="G146" s="123">
        <v>0.87499274778404512</v>
      </c>
      <c r="H146" s="122">
        <v>1.0007823854660347</v>
      </c>
      <c r="I146" s="123"/>
      <c r="J146" s="122"/>
      <c r="P146" s="96"/>
      <c r="S146" s="59"/>
    </row>
    <row r="147" spans="1:37">
      <c r="A147" s="59"/>
      <c r="B147" s="93" t="s">
        <v>139</v>
      </c>
      <c r="C147" s="118"/>
      <c r="D147" s="119"/>
      <c r="E147" s="120">
        <v>0.20474442729984219</v>
      </c>
      <c r="F147" s="119">
        <v>0.24316420628101884</v>
      </c>
      <c r="G147" s="120">
        <v>0.29150330950051001</v>
      </c>
      <c r="H147" s="119">
        <v>0.34463785595404162</v>
      </c>
      <c r="I147" s="120">
        <v>0.41153530266381633</v>
      </c>
      <c r="J147" s="119"/>
      <c r="P147" s="96"/>
      <c r="S147" s="59"/>
    </row>
    <row r="148" spans="1:37">
      <c r="A148" s="59"/>
      <c r="B148" s="94" t="s">
        <v>62</v>
      </c>
      <c r="C148" s="121">
        <v>0.47737706635749394</v>
      </c>
      <c r="D148" s="122">
        <v>0.56051105204236484</v>
      </c>
      <c r="E148" s="123">
        <v>0.67688961084712473</v>
      </c>
      <c r="F148" s="122">
        <v>0.71080295910760172</v>
      </c>
      <c r="G148" s="123">
        <v>0.83190416862509453</v>
      </c>
      <c r="H148" s="122">
        <v>0.95565873808914126</v>
      </c>
      <c r="I148" s="123">
        <v>1.0002020015289184</v>
      </c>
      <c r="J148" s="122">
        <v>1.0987853005161303</v>
      </c>
      <c r="P148" s="96"/>
      <c r="S148" s="59"/>
    </row>
    <row r="149" spans="1:37">
      <c r="A149" s="59"/>
      <c r="B149" s="93" t="s">
        <v>146</v>
      </c>
      <c r="C149" s="118"/>
      <c r="D149" s="119"/>
      <c r="E149" s="120"/>
      <c r="F149" s="130">
        <v>0.27</v>
      </c>
      <c r="G149" s="131">
        <v>0.27</v>
      </c>
      <c r="H149" s="130">
        <v>0.28999999999999998</v>
      </c>
      <c r="I149" s="131">
        <v>0.32</v>
      </c>
      <c r="J149" s="130">
        <v>0.35</v>
      </c>
      <c r="P149" s="96"/>
      <c r="S149" s="59"/>
    </row>
    <row r="150" spans="1:37">
      <c r="A150" s="59"/>
      <c r="B150" s="94" t="s">
        <v>140</v>
      </c>
      <c r="C150" s="121">
        <v>0.42496154477954162</v>
      </c>
      <c r="D150" s="122">
        <v>0.45547063555347467</v>
      </c>
      <c r="E150" s="123">
        <v>0.51291674484804595</v>
      </c>
      <c r="F150" s="122">
        <v>0.54362034283021599</v>
      </c>
      <c r="G150" s="123">
        <v>0.5947023080564604</v>
      </c>
      <c r="H150" s="122">
        <v>0.64437786036279943</v>
      </c>
      <c r="I150" s="123">
        <v>0.7053029736707328</v>
      </c>
      <c r="J150" s="122">
        <v>0.75996877160066478</v>
      </c>
      <c r="P150" s="96"/>
      <c r="S150" s="59"/>
    </row>
    <row r="151" spans="1:37">
      <c r="A151" s="59"/>
      <c r="B151" s="95" t="s">
        <v>141</v>
      </c>
      <c r="C151" s="124">
        <v>1.0623407357063608</v>
      </c>
      <c r="D151" s="125">
        <v>1.216675565640712</v>
      </c>
      <c r="E151" s="126">
        <v>1.4010548071253548</v>
      </c>
      <c r="F151" s="125">
        <v>1.2441661297547171</v>
      </c>
      <c r="G151" s="126">
        <v>1.1818017407030632</v>
      </c>
      <c r="H151" s="125">
        <v>1.3443737164462641</v>
      </c>
      <c r="I151" s="126">
        <v>1.5151535607456064</v>
      </c>
      <c r="J151" s="125">
        <v>1.6834184343654393</v>
      </c>
      <c r="P151" s="96"/>
      <c r="S151" s="59"/>
    </row>
    <row r="152" spans="1:37">
      <c r="A152" s="59"/>
      <c r="B152" s="108" t="s">
        <v>149</v>
      </c>
      <c r="C152" s="127">
        <v>0.72539601849617585</v>
      </c>
      <c r="D152" s="128">
        <v>0.76554150483100047</v>
      </c>
      <c r="E152" s="129">
        <v>0.78606287314625412</v>
      </c>
      <c r="F152" s="128">
        <v>0.75086955001758038</v>
      </c>
      <c r="G152" s="129">
        <v>0.79987505587934649</v>
      </c>
      <c r="H152" s="128">
        <v>0.86942623942179953</v>
      </c>
      <c r="I152" s="129">
        <v>0.92173447105813233</v>
      </c>
      <c r="J152" s="128">
        <v>1.0331674458005644</v>
      </c>
      <c r="P152" s="96"/>
      <c r="S152" s="59"/>
    </row>
    <row r="153" spans="1:37">
      <c r="A153" s="59"/>
      <c r="B153" s="74" t="s">
        <v>156</v>
      </c>
      <c r="C153" s="77"/>
      <c r="D153" s="77"/>
      <c r="E153" s="77"/>
      <c r="F153" s="77"/>
      <c r="G153" s="6"/>
      <c r="H153" s="6"/>
      <c r="I153" s="6"/>
      <c r="J153" s="6"/>
      <c r="K153" s="6"/>
      <c r="L153" s="6"/>
      <c r="M153" s="6"/>
      <c r="O153" s="6"/>
      <c r="P153" s="6"/>
      <c r="Q153" s="6"/>
      <c r="R153" s="6"/>
      <c r="S153" s="59"/>
    </row>
    <row r="154" spans="1:37">
      <c r="A154" s="59"/>
      <c r="B154" s="74" t="s">
        <v>159</v>
      </c>
      <c r="C154" s="77"/>
      <c r="D154" s="77"/>
      <c r="E154" s="77"/>
      <c r="F154" s="77"/>
      <c r="G154" s="6"/>
      <c r="H154" s="6"/>
      <c r="I154" s="6"/>
      <c r="J154" s="6"/>
      <c r="K154" s="6"/>
      <c r="L154" s="6"/>
      <c r="M154" s="6"/>
      <c r="O154" s="6"/>
      <c r="P154" s="6"/>
      <c r="Q154" s="6"/>
      <c r="R154" s="6"/>
      <c r="S154" s="59"/>
    </row>
    <row r="155" spans="1:37" s="91" customFormat="1">
      <c r="B155" s="74" t="s">
        <v>160</v>
      </c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/>
      <c r="O155" s="6"/>
      <c r="P155" s="6"/>
      <c r="Q155" s="6"/>
      <c r="R155" s="6"/>
      <c r="S155" s="59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</row>
    <row r="156" spans="1:37" s="91" customFormat="1" ht="14.25">
      <c r="B156" s="74" t="s">
        <v>161</v>
      </c>
    </row>
    <row r="157" spans="1:37" s="91" customFormat="1" ht="14.25">
      <c r="B157" s="74"/>
    </row>
    <row r="158" spans="1:37" s="91" customFormat="1" ht="14.25">
      <c r="B158" s="74"/>
    </row>
    <row r="159" spans="1:37" s="91" customFormat="1" ht="15.75">
      <c r="B159" s="276" t="s">
        <v>196</v>
      </c>
      <c r="C159" s="276"/>
      <c r="D159" s="276"/>
      <c r="E159" s="276"/>
      <c r="F159" s="276"/>
      <c r="G159" s="276"/>
      <c r="H159" s="276"/>
      <c r="I159" s="276"/>
      <c r="J159" s="276"/>
      <c r="K159" s="276"/>
      <c r="L159" s="276"/>
      <c r="M159" s="276"/>
    </row>
    <row r="160" spans="1:37" s="91" customFormat="1" ht="14.25" customHeight="1">
      <c r="B160" s="74"/>
    </row>
    <row r="161" spans="2:37" s="91" customFormat="1" ht="14.25" customHeight="1">
      <c r="B161" s="367" t="s">
        <v>197</v>
      </c>
      <c r="C161" s="368"/>
      <c r="D161" s="368"/>
      <c r="E161" s="368"/>
      <c r="F161" s="368"/>
      <c r="G161" s="368"/>
      <c r="H161" s="368"/>
      <c r="I161" s="368"/>
      <c r="J161" s="368"/>
      <c r="K161" s="368"/>
      <c r="L161" s="368"/>
      <c r="M161" s="368"/>
    </row>
    <row r="162" spans="2:37" s="91" customFormat="1" ht="14.25">
      <c r="B162" s="228" t="s">
        <v>22</v>
      </c>
      <c r="C162" s="229" t="s">
        <v>198</v>
      </c>
      <c r="D162" s="229" t="s">
        <v>199</v>
      </c>
      <c r="E162" s="229" t="s">
        <v>1</v>
      </c>
      <c r="F162" s="229" t="s">
        <v>2</v>
      </c>
      <c r="G162" s="229" t="s">
        <v>3</v>
      </c>
      <c r="H162" s="229" t="s">
        <v>4</v>
      </c>
      <c r="I162" s="229" t="s">
        <v>5</v>
      </c>
      <c r="J162" s="229" t="s">
        <v>6</v>
      </c>
      <c r="K162" s="229" t="s">
        <v>181</v>
      </c>
      <c r="L162" s="229" t="s">
        <v>223</v>
      </c>
      <c r="M162" s="229" t="s">
        <v>236</v>
      </c>
    </row>
    <row r="163" spans="2:37" s="91" customFormat="1" ht="14.25">
      <c r="B163" s="173" t="s">
        <v>203</v>
      </c>
      <c r="C163" s="230">
        <v>44.844588999999999</v>
      </c>
      <c r="D163" s="230">
        <v>71.560986999999997</v>
      </c>
      <c r="E163" s="230">
        <v>92.150723999999997</v>
      </c>
      <c r="F163" s="230">
        <v>103.26155799999999</v>
      </c>
      <c r="G163" s="230">
        <v>111.951241</v>
      </c>
      <c r="H163" s="231">
        <v>122.553006</v>
      </c>
      <c r="I163" s="231">
        <v>133.902196</v>
      </c>
      <c r="J163" s="231">
        <v>145.33246</v>
      </c>
      <c r="K163" s="231">
        <v>157.91714400000001</v>
      </c>
      <c r="L163" s="231">
        <v>170.28</v>
      </c>
      <c r="M163" s="231">
        <v>73.069999999999993</v>
      </c>
    </row>
    <row r="164" spans="2:37" s="91" customFormat="1" ht="14.25">
      <c r="B164" s="232" t="s">
        <v>202</v>
      </c>
      <c r="C164" s="233"/>
      <c r="D164" s="233"/>
      <c r="E164" s="233"/>
      <c r="F164" s="233"/>
      <c r="G164" s="233"/>
      <c r="H164" s="233"/>
      <c r="I164" s="233"/>
      <c r="J164" s="233"/>
      <c r="K164" s="233"/>
      <c r="L164" s="233"/>
      <c r="M164" s="233"/>
    </row>
    <row r="165" spans="2:37" s="91" customFormat="1" ht="14.25">
      <c r="B165" s="232"/>
      <c r="C165" s="233"/>
      <c r="D165" s="233"/>
      <c r="E165" s="233"/>
      <c r="F165" s="233"/>
      <c r="G165" s="233"/>
      <c r="H165" s="233"/>
      <c r="I165" s="233"/>
      <c r="J165" s="233"/>
      <c r="K165" s="233"/>
      <c r="L165" s="233"/>
      <c r="M165" s="233"/>
    </row>
    <row r="166" spans="2:37" s="91" customFormat="1" ht="14.25" customHeight="1">
      <c r="B166" s="367" t="s">
        <v>197</v>
      </c>
      <c r="C166" s="368"/>
      <c r="D166" s="368"/>
      <c r="E166" s="368"/>
      <c r="F166" s="368"/>
      <c r="G166" s="368"/>
      <c r="H166" s="368"/>
      <c r="I166" s="368"/>
      <c r="J166" s="368"/>
      <c r="K166" s="368"/>
      <c r="L166" s="368"/>
      <c r="M166" s="368"/>
    </row>
    <row r="167" spans="2:37" s="91" customFormat="1" ht="14.25">
      <c r="B167" s="228" t="s">
        <v>22</v>
      </c>
      <c r="C167" s="229" t="s">
        <v>198</v>
      </c>
      <c r="D167" s="229" t="s">
        <v>199</v>
      </c>
      <c r="E167" s="229" t="s">
        <v>1</v>
      </c>
      <c r="F167" s="229" t="s">
        <v>2</v>
      </c>
      <c r="G167" s="229" t="s">
        <v>3</v>
      </c>
      <c r="H167" s="229" t="s">
        <v>4</v>
      </c>
      <c r="I167" s="229" t="s">
        <v>5</v>
      </c>
      <c r="J167" s="229" t="s">
        <v>6</v>
      </c>
      <c r="K167" s="229" t="s">
        <v>181</v>
      </c>
      <c r="L167" s="229" t="s">
        <v>223</v>
      </c>
      <c r="M167" s="229" t="s">
        <v>236</v>
      </c>
    </row>
    <row r="168" spans="2:37" s="91" customFormat="1" ht="14.25">
      <c r="B168" s="173" t="s">
        <v>203</v>
      </c>
      <c r="C168" s="230">
        <v>1.9867300000000001</v>
      </c>
      <c r="D168" s="230">
        <v>5.0926099999999996</v>
      </c>
      <c r="E168" s="230">
        <v>8.2075499999999995</v>
      </c>
      <c r="F168" s="230">
        <v>10.75774</v>
      </c>
      <c r="G168" s="230">
        <v>10.992464</v>
      </c>
      <c r="H168" s="230">
        <v>13.837681</v>
      </c>
      <c r="I168" s="230">
        <v>18.558841000000001</v>
      </c>
      <c r="J168" s="230">
        <v>24.895040000000002</v>
      </c>
      <c r="K168" s="234">
        <v>31.494313999999999</v>
      </c>
      <c r="L168" s="235">
        <v>34.49</v>
      </c>
      <c r="M168" s="235">
        <v>20.350000000000001</v>
      </c>
    </row>
    <row r="169" spans="2:37" s="91" customFormat="1" ht="14.25">
      <c r="B169" s="174" t="s">
        <v>201</v>
      </c>
      <c r="C169" s="236">
        <v>478</v>
      </c>
      <c r="D169" s="236">
        <v>648</v>
      </c>
      <c r="E169" s="236">
        <v>906</v>
      </c>
      <c r="F169" s="236">
        <v>1184</v>
      </c>
      <c r="G169" s="236">
        <v>1576</v>
      </c>
      <c r="H169" s="237">
        <v>2950</v>
      </c>
      <c r="I169" s="237">
        <v>4264</v>
      </c>
      <c r="J169" s="237">
        <v>5145</v>
      </c>
      <c r="K169" s="237">
        <v>6131</v>
      </c>
      <c r="L169" s="238">
        <v>7271</v>
      </c>
      <c r="M169" s="238">
        <v>7935</v>
      </c>
    </row>
    <row r="170" spans="2:37" s="91" customFormat="1" ht="14.25">
      <c r="B170" s="74" t="s">
        <v>202</v>
      </c>
    </row>
    <row r="171" spans="2:37" s="91" customFormat="1" ht="14.25">
      <c r="B171" s="74"/>
    </row>
    <row r="172" spans="2:37">
      <c r="B172" s="74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</row>
    <row r="173" spans="2:37">
      <c r="B173" s="21"/>
      <c r="C173" s="6"/>
      <c r="D173" s="6"/>
      <c r="E173" s="6"/>
      <c r="F173" s="6"/>
      <c r="G173" s="14"/>
      <c r="H173" s="14"/>
    </row>
    <row r="175" spans="2:37">
      <c r="M175" s="4" t="str">
        <f>Índice!N28</f>
        <v>Fecha de actualización: 20/09/2017</v>
      </c>
    </row>
  </sheetData>
  <mergeCells count="150">
    <mergeCell ref="B161:M161"/>
    <mergeCell ref="B166:M166"/>
    <mergeCell ref="B132:J132"/>
    <mergeCell ref="C119:D119"/>
    <mergeCell ref="E119:F119"/>
    <mergeCell ref="G119:H119"/>
    <mergeCell ref="C130:D130"/>
    <mergeCell ref="E130:F130"/>
    <mergeCell ref="G130:H130"/>
    <mergeCell ref="G116:H116"/>
    <mergeCell ref="G126:H126"/>
    <mergeCell ref="C118:D118"/>
    <mergeCell ref="E118:F118"/>
    <mergeCell ref="G118:H118"/>
    <mergeCell ref="C129:D129"/>
    <mergeCell ref="E129:F129"/>
    <mergeCell ref="G129:H129"/>
    <mergeCell ref="C123:D123"/>
    <mergeCell ref="E123:F123"/>
    <mergeCell ref="G123:H123"/>
    <mergeCell ref="C122:D122"/>
    <mergeCell ref="C127:D127"/>
    <mergeCell ref="E127:F127"/>
    <mergeCell ref="C128:D128"/>
    <mergeCell ref="E128:F128"/>
    <mergeCell ref="G128:H128"/>
    <mergeCell ref="B121:H121"/>
    <mergeCell ref="C126:D126"/>
    <mergeCell ref="E126:F126"/>
    <mergeCell ref="G111:H111"/>
    <mergeCell ref="B110:H110"/>
    <mergeCell ref="E117:F117"/>
    <mergeCell ref="G117:H117"/>
    <mergeCell ref="C114:D114"/>
    <mergeCell ref="E114:F114"/>
    <mergeCell ref="G114:H114"/>
    <mergeCell ref="C115:D115"/>
    <mergeCell ref="E115:F115"/>
    <mergeCell ref="G115:H115"/>
    <mergeCell ref="G127:H127"/>
    <mergeCell ref="C124:D124"/>
    <mergeCell ref="E124:F124"/>
    <mergeCell ref="G124:H124"/>
    <mergeCell ref="C125:D125"/>
    <mergeCell ref="E125:F125"/>
    <mergeCell ref="G125:H125"/>
    <mergeCell ref="E122:F122"/>
    <mergeCell ref="G112:H112"/>
    <mergeCell ref="G27:H27"/>
    <mergeCell ref="K30:L30"/>
    <mergeCell ref="G28:H28"/>
    <mergeCell ref="I28:J28"/>
    <mergeCell ref="I24:J24"/>
    <mergeCell ref="G24:H24"/>
    <mergeCell ref="C33:D33"/>
    <mergeCell ref="C32:D32"/>
    <mergeCell ref="C34:D34"/>
    <mergeCell ref="C35:D35"/>
    <mergeCell ref="C30:D30"/>
    <mergeCell ref="K29:L29"/>
    <mergeCell ref="B95:AB95"/>
    <mergeCell ref="K18:L18"/>
    <mergeCell ref="G19:H19"/>
    <mergeCell ref="I19:J19"/>
    <mergeCell ref="K19:L19"/>
    <mergeCell ref="B10:D10"/>
    <mergeCell ref="C22:D22"/>
    <mergeCell ref="C23:D23"/>
    <mergeCell ref="C14:D14"/>
    <mergeCell ref="C15:D15"/>
    <mergeCell ref="C16:D16"/>
    <mergeCell ref="C17:D17"/>
    <mergeCell ref="C13:D13"/>
    <mergeCell ref="K23:L23"/>
    <mergeCell ref="K22:L22"/>
    <mergeCell ref="G18:H18"/>
    <mergeCell ref="I23:J23"/>
    <mergeCell ref="G23:H23"/>
    <mergeCell ref="B7:M7"/>
    <mergeCell ref="C11:D11"/>
    <mergeCell ref="C18:D18"/>
    <mergeCell ref="C19:D19"/>
    <mergeCell ref="C20:D20"/>
    <mergeCell ref="C21:D21"/>
    <mergeCell ref="G11:H11"/>
    <mergeCell ref="G12:H12"/>
    <mergeCell ref="G13:H13"/>
    <mergeCell ref="K11:L11"/>
    <mergeCell ref="K12:L12"/>
    <mergeCell ref="K13:L13"/>
    <mergeCell ref="F10:L10"/>
    <mergeCell ref="G14:H14"/>
    <mergeCell ref="G15:H15"/>
    <mergeCell ref="G16:H16"/>
    <mergeCell ref="G17:H17"/>
    <mergeCell ref="I11:J11"/>
    <mergeCell ref="I18:J18"/>
    <mergeCell ref="K15:L15"/>
    <mergeCell ref="K16:L16"/>
    <mergeCell ref="K17:L17"/>
    <mergeCell ref="F21:L21"/>
    <mergeCell ref="K14:L14"/>
    <mergeCell ref="B159:M159"/>
    <mergeCell ref="B42:D45"/>
    <mergeCell ref="C29:D29"/>
    <mergeCell ref="C24:D24"/>
    <mergeCell ref="C25:D25"/>
    <mergeCell ref="C26:D26"/>
    <mergeCell ref="C27:D27"/>
    <mergeCell ref="C28:D28"/>
    <mergeCell ref="C68:J68"/>
    <mergeCell ref="K25:L25"/>
    <mergeCell ref="K26:L26"/>
    <mergeCell ref="K27:L27"/>
    <mergeCell ref="K28:L28"/>
    <mergeCell ref="G25:H25"/>
    <mergeCell ref="I25:J25"/>
    <mergeCell ref="G26:H26"/>
    <mergeCell ref="I26:J26"/>
    <mergeCell ref="C112:D112"/>
    <mergeCell ref="K24:L24"/>
    <mergeCell ref="E116:F116"/>
    <mergeCell ref="E113:F113"/>
    <mergeCell ref="C116:D116"/>
    <mergeCell ref="C113:D113"/>
    <mergeCell ref="C31:D31"/>
    <mergeCell ref="G122:H122"/>
    <mergeCell ref="C117:D117"/>
    <mergeCell ref="I12:J12"/>
    <mergeCell ref="I13:J13"/>
    <mergeCell ref="I14:J14"/>
    <mergeCell ref="I15:J15"/>
    <mergeCell ref="C12:D12"/>
    <mergeCell ref="I29:J29"/>
    <mergeCell ref="G29:H29"/>
    <mergeCell ref="G30:H30"/>
    <mergeCell ref="I30:J30"/>
    <mergeCell ref="C36:D36"/>
    <mergeCell ref="C38:D38"/>
    <mergeCell ref="I16:J16"/>
    <mergeCell ref="I17:J17"/>
    <mergeCell ref="G22:H22"/>
    <mergeCell ref="I22:J22"/>
    <mergeCell ref="F56:J56"/>
    <mergeCell ref="G113:H113"/>
    <mergeCell ref="I27:J27"/>
    <mergeCell ref="C111:D111"/>
    <mergeCell ref="E111:F111"/>
    <mergeCell ref="C37:D37"/>
    <mergeCell ref="E112:F1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Macroeconómicos</vt:lpstr>
      <vt:lpstr>Recaudos Públicos</vt:lpstr>
      <vt:lpstr>Pagos Electrónicos</vt:lpstr>
      <vt:lpstr>Interoperabilidad</vt:lpstr>
      <vt:lpstr>Datos_Macro</vt:lpstr>
      <vt:lpstr>Datos_RP</vt:lpstr>
      <vt:lpstr>Datos_PE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jjaramillo</dc:creator>
  <cp:lastModifiedBy>Daniela Silva Monsalve</cp:lastModifiedBy>
  <dcterms:created xsi:type="dcterms:W3CDTF">2015-09-22T19:06:18Z</dcterms:created>
  <dcterms:modified xsi:type="dcterms:W3CDTF">2017-09-20T19:31:24Z</dcterms:modified>
</cp:coreProperties>
</file>