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ncer\V. Ahorro y Vivienda\Bases de Datos ICAV\3 Informes Periodicos\5 Estadísticas Consolidadas\Archivos página web\"/>
    </mc:Choice>
  </mc:AlternateContent>
  <bookViews>
    <workbookView xWindow="120" yWindow="75" windowWidth="15195" windowHeight="8130"/>
  </bookViews>
  <sheets>
    <sheet name="Desembolsos y subrrogaciones" sheetId="2" r:id="rId1"/>
  </sheets>
  <calcPr calcId="152511"/>
</workbook>
</file>

<file path=xl/calcChain.xml><?xml version="1.0" encoding="utf-8"?>
<calcChain xmlns="http://schemas.openxmlformats.org/spreadsheetml/2006/main">
  <c r="T240" i="2" l="1"/>
  <c r="T239" i="2"/>
  <c r="P240" i="2"/>
  <c r="P239" i="2"/>
  <c r="M240" i="2"/>
  <c r="M239" i="2"/>
  <c r="I240" i="2"/>
  <c r="I239" i="2"/>
  <c r="E239" i="2"/>
  <c r="S240" i="2"/>
  <c r="R240" i="2"/>
  <c r="S239" i="2"/>
  <c r="R239" i="2"/>
  <c r="O240" i="2"/>
  <c r="N240" i="2"/>
  <c r="O239" i="2"/>
  <c r="N239" i="2"/>
  <c r="L240" i="2"/>
  <c r="K240" i="2"/>
  <c r="L239" i="2"/>
  <c r="K239" i="2"/>
  <c r="H240" i="2"/>
  <c r="G240" i="2"/>
  <c r="F240" i="2"/>
  <c r="H239" i="2"/>
  <c r="G239" i="2"/>
  <c r="F239" i="2"/>
  <c r="D240" i="2"/>
  <c r="C240" i="2"/>
  <c r="D239" i="2"/>
  <c r="C239" i="2"/>
  <c r="B240" i="2"/>
  <c r="B239" i="2"/>
  <c r="M237" i="2"/>
  <c r="P237" i="2"/>
  <c r="T237" i="2"/>
  <c r="H237" i="2"/>
  <c r="I237" i="2"/>
  <c r="D237" i="2"/>
  <c r="T236" i="2" l="1"/>
  <c r="P236" i="2"/>
  <c r="M236" i="2"/>
  <c r="H236" i="2"/>
  <c r="D236" i="2"/>
  <c r="T235" i="2" l="1"/>
  <c r="P235" i="2"/>
  <c r="M235" i="2"/>
  <c r="H235" i="2"/>
  <c r="D235" i="2"/>
  <c r="T234" i="2" l="1"/>
  <c r="P234" i="2"/>
  <c r="M234" i="2"/>
  <c r="H234" i="2"/>
  <c r="D234" i="2"/>
  <c r="D233" i="2" l="1"/>
  <c r="M233" i="2" l="1"/>
  <c r="H233" i="2"/>
  <c r="T233" i="2"/>
  <c r="P233" i="2"/>
  <c r="T232" i="2" l="1"/>
  <c r="P232" i="2"/>
  <c r="M232" i="2"/>
  <c r="H232" i="2"/>
  <c r="D232" i="2"/>
  <c r="T231" i="2"/>
  <c r="P231" i="2"/>
  <c r="M231" i="2"/>
  <c r="H231" i="2"/>
  <c r="D231" i="2"/>
  <c r="T230" i="2" l="1"/>
  <c r="P230" i="2"/>
  <c r="M230" i="2"/>
  <c r="H230" i="2"/>
  <c r="D230" i="2"/>
  <c r="T229" i="2" l="1"/>
  <c r="P229" i="2"/>
  <c r="M229" i="2"/>
  <c r="H229" i="2"/>
  <c r="H228" i="2"/>
  <c r="D229" i="2"/>
  <c r="T228" i="2" l="1"/>
  <c r="P228" i="2"/>
  <c r="M228" i="2"/>
  <c r="D228" i="2"/>
  <c r="P227" i="2" l="1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I169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H227" i="2"/>
  <c r="D227" i="2"/>
  <c r="H226" i="2"/>
  <c r="D226" i="2"/>
  <c r="H225" i="2"/>
  <c r="D225" i="2"/>
  <c r="E237" i="2" s="1"/>
  <c r="H224" i="2"/>
  <c r="I236" i="2" s="1"/>
  <c r="D224" i="2"/>
  <c r="E236" i="2" s="1"/>
  <c r="H223" i="2"/>
  <c r="I235" i="2" s="1"/>
  <c r="D223" i="2"/>
  <c r="E235" i="2" s="1"/>
  <c r="H221" i="2"/>
  <c r="I233" i="2" s="1"/>
  <c r="H222" i="2"/>
  <c r="I234" i="2" s="1"/>
  <c r="D221" i="2"/>
  <c r="D222" i="2"/>
  <c r="E234" i="2" s="1"/>
  <c r="H219" i="2"/>
  <c r="H220" i="2"/>
  <c r="I232" i="2" s="1"/>
  <c r="D219" i="2"/>
  <c r="D220" i="2"/>
  <c r="H216" i="2"/>
  <c r="H217" i="2"/>
  <c r="H218" i="2"/>
  <c r="I230" i="2" s="1"/>
  <c r="D216" i="2"/>
  <c r="E228" i="2" s="1"/>
  <c r="D217" i="2"/>
  <c r="E229" i="2" s="1"/>
  <c r="D218" i="2"/>
  <c r="E230" i="2" s="1"/>
  <c r="H214" i="2"/>
  <c r="H215" i="2"/>
  <c r="D214" i="2"/>
  <c r="D215" i="2"/>
  <c r="H213" i="2"/>
  <c r="I225" i="2" s="1"/>
  <c r="H88" i="2"/>
  <c r="I88" i="2" s="1"/>
  <c r="H89" i="2"/>
  <c r="I89" i="2" s="1"/>
  <c r="H90" i="2"/>
  <c r="I90" i="2" s="1"/>
  <c r="H91" i="2"/>
  <c r="I91" i="2" s="1"/>
  <c r="H92" i="2"/>
  <c r="I92" i="2" s="1"/>
  <c r="H93" i="2"/>
  <c r="I93" i="2" s="1"/>
  <c r="H94" i="2"/>
  <c r="I94" i="2" s="1"/>
  <c r="H95" i="2"/>
  <c r="I95" i="2" s="1"/>
  <c r="H96" i="2"/>
  <c r="I96" i="2" s="1"/>
  <c r="H97" i="2"/>
  <c r="I97" i="2" s="1"/>
  <c r="H98" i="2"/>
  <c r="I98" i="2" s="1"/>
  <c r="H99" i="2"/>
  <c r="H100" i="2"/>
  <c r="I100" i="2" s="1"/>
  <c r="H101" i="2"/>
  <c r="I101" i="2" s="1"/>
  <c r="H102" i="2"/>
  <c r="I102" i="2" s="1"/>
  <c r="H103" i="2"/>
  <c r="I103" i="2" s="1"/>
  <c r="H104" i="2"/>
  <c r="I104" i="2" s="1"/>
  <c r="H105" i="2"/>
  <c r="I105" i="2" s="1"/>
  <c r="H106" i="2"/>
  <c r="I106" i="2" s="1"/>
  <c r="H107" i="2"/>
  <c r="I107" i="2" s="1"/>
  <c r="H108" i="2"/>
  <c r="I108" i="2" s="1"/>
  <c r="H109" i="2"/>
  <c r="I109" i="2" s="1"/>
  <c r="H110" i="2"/>
  <c r="I110" i="2" s="1"/>
  <c r="H111" i="2"/>
  <c r="I111" i="2" s="1"/>
  <c r="H112" i="2"/>
  <c r="I112" i="2" s="1"/>
  <c r="H113" i="2"/>
  <c r="I113" i="2" s="1"/>
  <c r="H114" i="2"/>
  <c r="I114" i="2" s="1"/>
  <c r="H115" i="2"/>
  <c r="I115" i="2" s="1"/>
  <c r="H116" i="2"/>
  <c r="I116" i="2" s="1"/>
  <c r="H117" i="2"/>
  <c r="I117" i="2" s="1"/>
  <c r="H118" i="2"/>
  <c r="I118" i="2" s="1"/>
  <c r="H119" i="2"/>
  <c r="I119" i="2" s="1"/>
  <c r="H120" i="2"/>
  <c r="I120" i="2" s="1"/>
  <c r="H121" i="2"/>
  <c r="I121" i="2" s="1"/>
  <c r="H122" i="2"/>
  <c r="I122" i="2" s="1"/>
  <c r="H123" i="2"/>
  <c r="I123" i="2" s="1"/>
  <c r="H124" i="2"/>
  <c r="H125" i="2"/>
  <c r="I125" i="2" s="1"/>
  <c r="H126" i="2"/>
  <c r="I126" i="2" s="1"/>
  <c r="H127" i="2"/>
  <c r="I127" i="2" s="1"/>
  <c r="H128" i="2"/>
  <c r="I128" i="2" s="1"/>
  <c r="H129" i="2"/>
  <c r="I129" i="2" s="1"/>
  <c r="H130" i="2"/>
  <c r="I130" i="2" s="1"/>
  <c r="H131" i="2"/>
  <c r="I131" i="2" s="1"/>
  <c r="H132" i="2"/>
  <c r="I132" i="2" s="1"/>
  <c r="H133" i="2"/>
  <c r="I133" i="2" s="1"/>
  <c r="H134" i="2"/>
  <c r="I134" i="2" s="1"/>
  <c r="H135" i="2"/>
  <c r="I135" i="2" s="1"/>
  <c r="H136" i="2"/>
  <c r="H137" i="2"/>
  <c r="I137" i="2" s="1"/>
  <c r="H138" i="2"/>
  <c r="I138" i="2" s="1"/>
  <c r="H139" i="2"/>
  <c r="I139" i="2" s="1"/>
  <c r="H140" i="2"/>
  <c r="I140" i="2" s="1"/>
  <c r="H141" i="2"/>
  <c r="I141" i="2" s="1"/>
  <c r="H142" i="2"/>
  <c r="I142" i="2" s="1"/>
  <c r="H143" i="2"/>
  <c r="I143" i="2" s="1"/>
  <c r="H144" i="2"/>
  <c r="I144" i="2" s="1"/>
  <c r="H145" i="2"/>
  <c r="I145" i="2" s="1"/>
  <c r="H146" i="2"/>
  <c r="I146" i="2" s="1"/>
  <c r="H147" i="2"/>
  <c r="I147" i="2" s="1"/>
  <c r="H148" i="2"/>
  <c r="I148" i="2" s="1"/>
  <c r="H149" i="2"/>
  <c r="I149" i="2" s="1"/>
  <c r="H150" i="2"/>
  <c r="I150" i="2" s="1"/>
  <c r="H151" i="2"/>
  <c r="I151" i="2" s="1"/>
  <c r="H152" i="2"/>
  <c r="I152" i="2" s="1"/>
  <c r="H153" i="2"/>
  <c r="I153" i="2" s="1"/>
  <c r="H154" i="2"/>
  <c r="I154" i="2" s="1"/>
  <c r="H155" i="2"/>
  <c r="I155" i="2" s="1"/>
  <c r="H156" i="2"/>
  <c r="I156" i="2" s="1"/>
  <c r="H157" i="2"/>
  <c r="I157" i="2" s="1"/>
  <c r="H158" i="2"/>
  <c r="I158" i="2" s="1"/>
  <c r="H159" i="2"/>
  <c r="I159" i="2" s="1"/>
  <c r="H160" i="2"/>
  <c r="I160" i="2" s="1"/>
  <c r="H161" i="2"/>
  <c r="I161" i="2" s="1"/>
  <c r="H162" i="2"/>
  <c r="I162" i="2" s="1"/>
  <c r="H163" i="2"/>
  <c r="I163" i="2" s="1"/>
  <c r="H164" i="2"/>
  <c r="I164" i="2" s="1"/>
  <c r="H165" i="2"/>
  <c r="I165" i="2" s="1"/>
  <c r="H166" i="2"/>
  <c r="I166" i="2" s="1"/>
  <c r="H167" i="2"/>
  <c r="I167" i="2" s="1"/>
  <c r="H168" i="2"/>
  <c r="I168" i="2" s="1"/>
  <c r="H169" i="2"/>
  <c r="H170" i="2"/>
  <c r="I170" i="2" s="1"/>
  <c r="H171" i="2"/>
  <c r="I171" i="2" s="1"/>
  <c r="H172" i="2"/>
  <c r="I172" i="2" s="1"/>
  <c r="H173" i="2"/>
  <c r="I173" i="2" s="1"/>
  <c r="H174" i="2"/>
  <c r="I174" i="2" s="1"/>
  <c r="H175" i="2"/>
  <c r="I175" i="2" s="1"/>
  <c r="H176" i="2"/>
  <c r="I176" i="2" s="1"/>
  <c r="H177" i="2"/>
  <c r="I177" i="2" s="1"/>
  <c r="H178" i="2"/>
  <c r="I178" i="2" s="1"/>
  <c r="H179" i="2"/>
  <c r="I179" i="2" s="1"/>
  <c r="H180" i="2"/>
  <c r="I180" i="2" s="1"/>
  <c r="H181" i="2"/>
  <c r="I181" i="2" s="1"/>
  <c r="H182" i="2"/>
  <c r="I182" i="2" s="1"/>
  <c r="H183" i="2"/>
  <c r="I183" i="2" s="1"/>
  <c r="H184" i="2"/>
  <c r="I184" i="2" s="1"/>
  <c r="H185" i="2"/>
  <c r="I185" i="2" s="1"/>
  <c r="H186" i="2"/>
  <c r="I186" i="2" s="1"/>
  <c r="H187" i="2"/>
  <c r="I187" i="2" s="1"/>
  <c r="H188" i="2"/>
  <c r="I188" i="2" s="1"/>
  <c r="H189" i="2"/>
  <c r="I189" i="2" s="1"/>
  <c r="H190" i="2"/>
  <c r="I190" i="2" s="1"/>
  <c r="H191" i="2"/>
  <c r="I191" i="2" s="1"/>
  <c r="H192" i="2"/>
  <c r="I192" i="2" s="1"/>
  <c r="H193" i="2"/>
  <c r="I193" i="2" s="1"/>
  <c r="H194" i="2"/>
  <c r="I194" i="2" s="1"/>
  <c r="H195" i="2"/>
  <c r="I195" i="2" s="1"/>
  <c r="H196" i="2"/>
  <c r="I196" i="2" s="1"/>
  <c r="H197" i="2"/>
  <c r="I197" i="2" s="1"/>
  <c r="H198" i="2"/>
  <c r="I198" i="2" s="1"/>
  <c r="H199" i="2"/>
  <c r="I199" i="2" s="1"/>
  <c r="H200" i="2"/>
  <c r="I200" i="2" s="1"/>
  <c r="H201" i="2"/>
  <c r="I201" i="2" s="1"/>
  <c r="H202" i="2"/>
  <c r="H203" i="2"/>
  <c r="I203" i="2" s="1"/>
  <c r="H204" i="2"/>
  <c r="I204" i="2" s="1"/>
  <c r="H205" i="2"/>
  <c r="I205" i="2" s="1"/>
  <c r="H206" i="2"/>
  <c r="H207" i="2"/>
  <c r="H208" i="2"/>
  <c r="I208" i="2" s="1"/>
  <c r="H209" i="2"/>
  <c r="I209" i="2" s="1"/>
  <c r="H210" i="2"/>
  <c r="I210" i="2" s="1"/>
  <c r="H211" i="2"/>
  <c r="H212" i="2"/>
  <c r="I212" i="2" s="1"/>
  <c r="H87" i="2"/>
  <c r="I87" i="2" s="1"/>
  <c r="D213" i="2"/>
  <c r="D88" i="2"/>
  <c r="E88" i="2" s="1"/>
  <c r="D89" i="2"/>
  <c r="E89" i="2" s="1"/>
  <c r="D90" i="2"/>
  <c r="E90" i="2" s="1"/>
  <c r="D91" i="2"/>
  <c r="E91" i="2" s="1"/>
  <c r="D92" i="2"/>
  <c r="E92" i="2" s="1"/>
  <c r="D93" i="2"/>
  <c r="E93" i="2" s="1"/>
  <c r="D94" i="2"/>
  <c r="E94" i="2" s="1"/>
  <c r="D95" i="2"/>
  <c r="E95" i="2" s="1"/>
  <c r="D96" i="2"/>
  <c r="E96" i="2" s="1"/>
  <c r="D97" i="2"/>
  <c r="E97" i="2" s="1"/>
  <c r="D98" i="2"/>
  <c r="E98" i="2" s="1"/>
  <c r="D99" i="2"/>
  <c r="D100" i="2"/>
  <c r="E100" i="2" s="1"/>
  <c r="D101" i="2"/>
  <c r="E101" i="2" s="1"/>
  <c r="D102" i="2"/>
  <c r="E102" i="2" s="1"/>
  <c r="D103" i="2"/>
  <c r="E103" i="2" s="1"/>
  <c r="D104" i="2"/>
  <c r="E104" i="2" s="1"/>
  <c r="D105" i="2"/>
  <c r="E105" i="2" s="1"/>
  <c r="D106" i="2"/>
  <c r="E106" i="2" s="1"/>
  <c r="D107" i="2"/>
  <c r="E107" i="2" s="1"/>
  <c r="D108" i="2"/>
  <c r="E108" i="2" s="1"/>
  <c r="D109" i="2"/>
  <c r="E109" i="2" s="1"/>
  <c r="D110" i="2"/>
  <c r="E110" i="2" s="1"/>
  <c r="D111" i="2"/>
  <c r="E111" i="2" s="1"/>
  <c r="D112" i="2"/>
  <c r="E112" i="2" s="1"/>
  <c r="D113" i="2"/>
  <c r="E113" i="2" s="1"/>
  <c r="D114" i="2"/>
  <c r="E114" i="2" s="1"/>
  <c r="D115" i="2"/>
  <c r="E115" i="2" s="1"/>
  <c r="D116" i="2"/>
  <c r="E116" i="2" s="1"/>
  <c r="D117" i="2"/>
  <c r="E117" i="2" s="1"/>
  <c r="D118" i="2"/>
  <c r="E118" i="2" s="1"/>
  <c r="D119" i="2"/>
  <c r="E119" i="2" s="1"/>
  <c r="D120" i="2"/>
  <c r="E120" i="2" s="1"/>
  <c r="D121" i="2"/>
  <c r="E121" i="2" s="1"/>
  <c r="D122" i="2"/>
  <c r="E122" i="2" s="1"/>
  <c r="D123" i="2"/>
  <c r="E123" i="2" s="1"/>
  <c r="D124" i="2"/>
  <c r="E124" i="2" s="1"/>
  <c r="D125" i="2"/>
  <c r="E125" i="2" s="1"/>
  <c r="D126" i="2"/>
  <c r="E126" i="2" s="1"/>
  <c r="D127" i="2"/>
  <c r="E127" i="2" s="1"/>
  <c r="D128" i="2"/>
  <c r="E128" i="2" s="1"/>
  <c r="D129" i="2"/>
  <c r="E129" i="2" s="1"/>
  <c r="D130" i="2"/>
  <c r="E130" i="2" s="1"/>
  <c r="D131" i="2"/>
  <c r="E131" i="2" s="1"/>
  <c r="D132" i="2"/>
  <c r="E132" i="2" s="1"/>
  <c r="D133" i="2"/>
  <c r="E133" i="2" s="1"/>
  <c r="D134" i="2"/>
  <c r="E134" i="2" s="1"/>
  <c r="D135" i="2"/>
  <c r="E135" i="2" s="1"/>
  <c r="D136" i="2"/>
  <c r="D137" i="2"/>
  <c r="E137" i="2" s="1"/>
  <c r="D138" i="2"/>
  <c r="E138" i="2" s="1"/>
  <c r="D139" i="2"/>
  <c r="E139" i="2" s="1"/>
  <c r="D140" i="2"/>
  <c r="E140" i="2" s="1"/>
  <c r="D141" i="2"/>
  <c r="E141" i="2" s="1"/>
  <c r="D142" i="2"/>
  <c r="E142" i="2" s="1"/>
  <c r="D143" i="2"/>
  <c r="E143" i="2" s="1"/>
  <c r="D144" i="2"/>
  <c r="E144" i="2" s="1"/>
  <c r="D145" i="2"/>
  <c r="E145" i="2" s="1"/>
  <c r="D146" i="2"/>
  <c r="E146" i="2" s="1"/>
  <c r="D147" i="2"/>
  <c r="E147" i="2" s="1"/>
  <c r="D148" i="2"/>
  <c r="E148" i="2" s="1"/>
  <c r="D149" i="2"/>
  <c r="E149" i="2" s="1"/>
  <c r="D150" i="2"/>
  <c r="E150" i="2" s="1"/>
  <c r="D151" i="2"/>
  <c r="E151" i="2" s="1"/>
  <c r="D152" i="2"/>
  <c r="E152" i="2" s="1"/>
  <c r="D153" i="2"/>
  <c r="E153" i="2" s="1"/>
  <c r="D154" i="2"/>
  <c r="E154" i="2" s="1"/>
  <c r="D155" i="2"/>
  <c r="E155" i="2" s="1"/>
  <c r="D156" i="2"/>
  <c r="E156" i="2" s="1"/>
  <c r="D157" i="2"/>
  <c r="E157" i="2" s="1"/>
  <c r="D158" i="2"/>
  <c r="E158" i="2" s="1"/>
  <c r="D159" i="2"/>
  <c r="E159" i="2" s="1"/>
  <c r="D160" i="2"/>
  <c r="E160" i="2" s="1"/>
  <c r="D161" i="2"/>
  <c r="E161" i="2" s="1"/>
  <c r="D162" i="2"/>
  <c r="E162" i="2" s="1"/>
  <c r="D163" i="2"/>
  <c r="E163" i="2" s="1"/>
  <c r="D164" i="2"/>
  <c r="E164" i="2" s="1"/>
  <c r="D165" i="2"/>
  <c r="E165" i="2" s="1"/>
  <c r="D166" i="2"/>
  <c r="E166" i="2" s="1"/>
  <c r="D167" i="2"/>
  <c r="E167" i="2" s="1"/>
  <c r="D168" i="2"/>
  <c r="E168" i="2" s="1"/>
  <c r="D169" i="2"/>
  <c r="E169" i="2" s="1"/>
  <c r="D170" i="2"/>
  <c r="E170" i="2" s="1"/>
  <c r="D171" i="2"/>
  <c r="E171" i="2" s="1"/>
  <c r="D172" i="2"/>
  <c r="E172" i="2" s="1"/>
  <c r="D173" i="2"/>
  <c r="E173" i="2" s="1"/>
  <c r="D174" i="2"/>
  <c r="E174" i="2" s="1"/>
  <c r="D175" i="2"/>
  <c r="E175" i="2" s="1"/>
  <c r="D176" i="2"/>
  <c r="E176" i="2" s="1"/>
  <c r="D177" i="2"/>
  <c r="E177" i="2" s="1"/>
  <c r="D178" i="2"/>
  <c r="E178" i="2" s="1"/>
  <c r="D179" i="2"/>
  <c r="E179" i="2" s="1"/>
  <c r="D180" i="2"/>
  <c r="E180" i="2" s="1"/>
  <c r="D181" i="2"/>
  <c r="E181" i="2" s="1"/>
  <c r="D182" i="2"/>
  <c r="E182" i="2" s="1"/>
  <c r="D183" i="2"/>
  <c r="E183" i="2" s="1"/>
  <c r="D184" i="2"/>
  <c r="E184" i="2" s="1"/>
  <c r="D185" i="2"/>
  <c r="E185" i="2" s="1"/>
  <c r="D186" i="2"/>
  <c r="E186" i="2" s="1"/>
  <c r="D187" i="2"/>
  <c r="E187" i="2" s="1"/>
  <c r="D188" i="2"/>
  <c r="E188" i="2" s="1"/>
  <c r="D189" i="2"/>
  <c r="E189" i="2" s="1"/>
  <c r="D190" i="2"/>
  <c r="E190" i="2" s="1"/>
  <c r="D191" i="2"/>
  <c r="E191" i="2" s="1"/>
  <c r="D192" i="2"/>
  <c r="E192" i="2" s="1"/>
  <c r="D193" i="2"/>
  <c r="E193" i="2" s="1"/>
  <c r="D194" i="2"/>
  <c r="E194" i="2" s="1"/>
  <c r="D195" i="2"/>
  <c r="D196" i="2"/>
  <c r="D197" i="2"/>
  <c r="E197" i="2" s="1"/>
  <c r="D198" i="2"/>
  <c r="D199" i="2"/>
  <c r="D200" i="2"/>
  <c r="D201" i="2"/>
  <c r="D202" i="2"/>
  <c r="D203" i="2"/>
  <c r="D204" i="2"/>
  <c r="D205" i="2"/>
  <c r="D206" i="2"/>
  <c r="D207" i="2"/>
  <c r="D208" i="2"/>
  <c r="E208" i="2" s="1"/>
  <c r="D209" i="2"/>
  <c r="E209" i="2" s="1"/>
  <c r="D210" i="2"/>
  <c r="E210" i="2" s="1"/>
  <c r="D211" i="2"/>
  <c r="E211" i="2" s="1"/>
  <c r="D212" i="2"/>
  <c r="E212" i="2" s="1"/>
  <c r="D87" i="2"/>
  <c r="E87" i="2" s="1"/>
  <c r="E206" i="2" l="1"/>
  <c r="E202" i="2"/>
  <c r="E198" i="2"/>
  <c r="E99" i="2"/>
  <c r="E213" i="2"/>
  <c r="I218" i="2"/>
  <c r="E226" i="2"/>
  <c r="E240" i="2"/>
  <c r="E214" i="2"/>
  <c r="I227" i="2"/>
  <c r="E205" i="2"/>
  <c r="I231" i="2"/>
  <c r="I226" i="2"/>
  <c r="I222" i="2"/>
  <c r="E220" i="2"/>
  <c r="E232" i="2"/>
  <c r="E225" i="2"/>
  <c r="E227" i="2"/>
  <c r="E203" i="2"/>
  <c r="E199" i="2"/>
  <c r="E195" i="2"/>
  <c r="I99" i="2"/>
  <c r="E231" i="2"/>
  <c r="E221" i="2"/>
  <c r="E233" i="2"/>
  <c r="E224" i="2"/>
  <c r="I221" i="2"/>
  <c r="I224" i="2"/>
  <c r="I207" i="2"/>
  <c r="E217" i="2"/>
  <c r="I215" i="2"/>
  <c r="E204" i="2"/>
  <c r="E200" i="2"/>
  <c r="E196" i="2"/>
  <c r="I136" i="2"/>
  <c r="E218" i="2"/>
  <c r="I229" i="2"/>
  <c r="I217" i="2"/>
  <c r="I220" i="2"/>
  <c r="E219" i="2"/>
  <c r="E207" i="2"/>
  <c r="E201" i="2"/>
  <c r="I211" i="2"/>
  <c r="I223" i="2"/>
  <c r="I228" i="2"/>
  <c r="I216" i="2"/>
  <c r="I219" i="2"/>
  <c r="E223" i="2"/>
  <c r="I213" i="2"/>
  <c r="I202" i="2"/>
  <c r="I214" i="2"/>
  <c r="E215" i="2"/>
  <c r="E222" i="2"/>
  <c r="E216" i="2"/>
  <c r="I206" i="2"/>
  <c r="I124" i="2"/>
  <c r="E136" i="2"/>
</calcChain>
</file>

<file path=xl/sharedStrings.xml><?xml version="1.0" encoding="utf-8"?>
<sst xmlns="http://schemas.openxmlformats.org/spreadsheetml/2006/main" count="36" uniqueCount="24">
  <si>
    <t>NÚMERO</t>
  </si>
  <si>
    <t>SUBROGACIONES OTORGADAS</t>
  </si>
  <si>
    <t xml:space="preserve">MES </t>
  </si>
  <si>
    <t>DESEMBOLSOS</t>
  </si>
  <si>
    <t>CONSTRUCTOR A INDIVIDUAL</t>
  </si>
  <si>
    <t>INDIVIDUAL A INDIVIDUAL</t>
  </si>
  <si>
    <t>CONSTRUCTOR</t>
  </si>
  <si>
    <t>INDIVIDUAL</t>
  </si>
  <si>
    <t>TOTAL</t>
  </si>
  <si>
    <t>CRECIMIENTO *</t>
  </si>
  <si>
    <t xml:space="preserve">INDIVIDUAL </t>
  </si>
  <si>
    <t>VALOR</t>
  </si>
  <si>
    <t xml:space="preserve">NÚMERO </t>
  </si>
  <si>
    <t>* Crecimiento calculado sobre el mismo mes del año anterior</t>
  </si>
  <si>
    <t>VALOR PESOS CORRIENTES</t>
  </si>
  <si>
    <t>DESEMBOLSOS DE CRÉDITO HIPOTECARIO</t>
  </si>
  <si>
    <t>LEASING HABITACIONAL**</t>
  </si>
  <si>
    <t>DESEMBOLSOS DE SUBROGACIONES</t>
  </si>
  <si>
    <t>DESEMB. DE LEASING HABITACIONAL</t>
  </si>
  <si>
    <t>Fuente: Asobancaria, con información reportada por Banco AV Villas, Bancolombia, Banco BBVA, Banco Caja Social, Banco de Bogotá, Banco Davivienda, Corpbanca y Multibanca Colpatria.</t>
  </si>
  <si>
    <t>**Desde octubre de 2006 una sola entidad, enero de 2008 dos, enero 2011 tres , marzo de 2012 cuatro, diciembre de 2012 cinco, noviembre de 2013 seis y julio de 2014 siete entidades reportan desembolsos de leasing habitacional.</t>
  </si>
  <si>
    <t>***Cifras preliminares.</t>
  </si>
  <si>
    <t>Total a junio de 2016</t>
  </si>
  <si>
    <t>Total a junio de 2017***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</si>
</sst>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[$€]* #,##0.00_);_([$€]* \(#,##0.00\);_([$€]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etica LT Std"/>
      <family val="2"/>
    </font>
    <font>
      <b/>
      <sz val="10"/>
      <name val="Helvetica LT Std"/>
      <family val="2"/>
    </font>
    <font>
      <sz val="9"/>
      <name val="Helvetica LT Std"/>
      <family val="2"/>
    </font>
    <font>
      <sz val="11"/>
      <color theme="1"/>
      <name val="Calibri"/>
      <family val="2"/>
      <scheme val="minor"/>
    </font>
    <font>
      <sz val="11"/>
      <color theme="1"/>
      <name val="Helvetica LT Std"/>
      <family val="2"/>
    </font>
    <font>
      <b/>
      <sz val="20"/>
      <color rgb="FFFFC000"/>
      <name val="Helvetica LT Std"/>
      <family val="2"/>
    </font>
    <font>
      <b/>
      <sz val="11"/>
      <color theme="0"/>
      <name val="Helvetica LT Std"/>
      <family val="2"/>
    </font>
    <font>
      <b/>
      <sz val="10"/>
      <color theme="0"/>
      <name val="Helvetica LT Std"/>
      <family val="2"/>
    </font>
    <font>
      <sz val="10"/>
      <color theme="1"/>
      <name val="Helvetica LT Std"/>
      <family val="2"/>
    </font>
    <font>
      <b/>
      <sz val="12"/>
      <color rgb="FFFFC000"/>
      <name val="Helvetica LT St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theme="3" tint="-0.249977111117893"/>
      </left>
      <right/>
      <top style="medium">
        <color theme="3" tint="-0.249977111117893"/>
      </top>
      <bottom/>
      <diagonal/>
    </border>
    <border>
      <left/>
      <right/>
      <top style="medium">
        <color theme="3" tint="-0.249977111117893"/>
      </top>
      <bottom/>
      <diagonal/>
    </border>
    <border>
      <left/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/>
      <top/>
      <bottom/>
      <diagonal/>
    </border>
    <border>
      <left/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/>
      <top/>
      <bottom style="medium">
        <color theme="3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thick">
        <color indexed="64"/>
      </bottom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hair">
        <color indexed="64"/>
      </bottom>
      <diagonal/>
    </border>
    <border>
      <left/>
      <right style="hair">
        <color indexed="64"/>
      </right>
      <top style="medium">
        <color theme="3" tint="-0.24997711111789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3" tint="-0.249977111117893"/>
      </top>
      <bottom style="hair">
        <color indexed="64"/>
      </bottom>
      <diagonal/>
    </border>
    <border>
      <left style="hair">
        <color indexed="64"/>
      </left>
      <right style="medium">
        <color theme="3" tint="-0.249977111117893"/>
      </right>
      <top style="medium">
        <color theme="3" tint="-0.249977111117893"/>
      </top>
      <bottom style="hair">
        <color indexed="64"/>
      </bottom>
      <diagonal/>
    </border>
    <border>
      <left style="medium">
        <color theme="3" tint="-0.249977111117893"/>
      </left>
      <right style="hair">
        <color indexed="64"/>
      </right>
      <top style="medium">
        <color theme="3" tint="-0.249977111117893"/>
      </top>
      <bottom style="hair">
        <color indexed="64"/>
      </bottom>
      <diagonal/>
    </border>
    <border>
      <left style="medium">
        <color theme="3" tint="-0.249977111117893"/>
      </left>
      <right style="hair">
        <color indexed="64"/>
      </right>
      <top/>
      <bottom style="hair">
        <color indexed="64"/>
      </bottom>
      <diagonal/>
    </border>
    <border>
      <left style="medium">
        <color theme="3" tint="-0.249977111117893"/>
      </left>
      <right style="medium">
        <color theme="3" tint="-0.249977111117893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3" tint="-0.249977111117893"/>
      </right>
      <top style="hair">
        <color indexed="64"/>
      </top>
      <bottom style="hair">
        <color indexed="64"/>
      </bottom>
      <diagonal/>
    </border>
    <border>
      <left style="medium">
        <color theme="3" tint="-0.24997711111789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3" tint="-0.249977111117893"/>
      </left>
      <right style="medium">
        <color theme="3" tint="-0.249977111117893"/>
      </right>
      <top style="hair">
        <color indexed="64"/>
      </top>
      <bottom style="medium">
        <color theme="3" tint="-0.249977111117893"/>
      </bottom>
      <diagonal/>
    </border>
    <border>
      <left/>
      <right style="hair">
        <color indexed="64"/>
      </right>
      <top style="hair">
        <color indexed="64"/>
      </top>
      <bottom style="medium">
        <color theme="3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3" tint="-0.249977111117893"/>
      </bottom>
      <diagonal/>
    </border>
    <border>
      <left style="hair">
        <color indexed="64"/>
      </left>
      <right style="medium">
        <color theme="3" tint="-0.249977111117893"/>
      </right>
      <top style="hair">
        <color indexed="64"/>
      </top>
      <bottom style="medium">
        <color theme="3" tint="-0.249977111117893"/>
      </bottom>
      <diagonal/>
    </border>
    <border>
      <left style="medium">
        <color theme="3" tint="-0.249977111117893"/>
      </left>
      <right style="hair">
        <color indexed="64"/>
      </right>
      <top style="hair">
        <color indexed="64"/>
      </top>
      <bottom style="medium">
        <color theme="3" tint="-0.249977111117893"/>
      </bottom>
      <diagonal/>
    </border>
    <border>
      <left style="hair">
        <color indexed="64"/>
      </left>
      <right style="medium">
        <color theme="3" tint="-0.249977111117893"/>
      </right>
      <top/>
      <bottom style="hair">
        <color indexed="64"/>
      </bottom>
      <diagonal/>
    </border>
    <border>
      <left style="medium">
        <color theme="3" tint="-0.249977111117893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theme="3" tint="-0.249977111117893"/>
      </right>
      <top style="hair">
        <color indexed="64"/>
      </top>
      <bottom/>
      <diagonal/>
    </border>
    <border>
      <left style="medium">
        <color theme="3" tint="-0.249977111117893"/>
      </left>
      <right style="medium">
        <color theme="3" tint="-0.249977111117893"/>
      </right>
      <top/>
      <bottom style="hair">
        <color indexed="64"/>
      </bottom>
      <diagonal/>
    </border>
    <border>
      <left style="medium">
        <color theme="3" tint="-0.249977111117893"/>
      </left>
      <right style="medium">
        <color theme="3" tint="-0.249977111117893"/>
      </right>
      <top style="hair">
        <color indexed="64"/>
      </top>
      <bottom/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3" tint="-0.24994659260841701"/>
      </bottom>
      <diagonal/>
    </border>
    <border>
      <left style="medium">
        <color theme="3" tint="-0.249977111117893"/>
      </left>
      <right style="thick">
        <color indexed="64"/>
      </right>
      <top/>
      <bottom style="medium">
        <color theme="3" tint="-0.249977111117893"/>
      </bottom>
      <diagonal/>
    </border>
    <border>
      <left style="thick">
        <color indexed="64"/>
      </left>
      <right style="thick">
        <color indexed="64"/>
      </right>
      <top/>
      <bottom style="medium">
        <color theme="3" tint="-0.249977111117893"/>
      </bottom>
      <diagonal/>
    </border>
    <border>
      <left style="thick">
        <color indexed="64"/>
      </left>
      <right style="medium">
        <color theme="3" tint="-0.249977111117893"/>
      </right>
      <top/>
      <bottom style="medium">
        <color theme="3" tint="-0.249977111117893"/>
      </bottom>
      <diagonal/>
    </border>
    <border>
      <left/>
      <right style="thick">
        <color indexed="64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 style="thick">
        <color indexed="64"/>
      </right>
      <top style="medium">
        <color theme="3" tint="-0.249977111117893"/>
      </top>
      <bottom style="medium">
        <color theme="3" tint="-0.249977111117893"/>
      </bottom>
      <diagonal/>
    </border>
    <border>
      <left style="thick">
        <color indexed="64"/>
      </left>
      <right style="thick">
        <color indexed="64"/>
      </right>
      <top style="medium">
        <color theme="3" tint="-0.249977111117893"/>
      </top>
      <bottom style="medium">
        <color theme="3" tint="-0.249977111117893"/>
      </bottom>
      <diagonal/>
    </border>
    <border>
      <left style="thick">
        <color indexed="64"/>
      </left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medium">
        <color theme="3" tint="-0.249977111117893"/>
      </left>
      <right/>
      <top style="medium">
        <color theme="3" tint="-0.249977111117893"/>
      </top>
      <bottom style="thin">
        <color indexed="64"/>
      </bottom>
      <diagonal/>
    </border>
    <border>
      <left style="medium">
        <color theme="3" tint="-0.249977111117893"/>
      </left>
      <right/>
      <top style="thin">
        <color indexed="64"/>
      </top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/>
      <right style="thin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6" fillId="2" borderId="7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/>
    <xf numFmtId="0" fontId="6" fillId="2" borderId="10" xfId="0" applyFont="1" applyFill="1" applyBorder="1"/>
    <xf numFmtId="0" fontId="6" fillId="2" borderId="0" xfId="0" applyFont="1" applyFill="1" applyBorder="1"/>
    <xf numFmtId="0" fontId="6" fillId="2" borderId="11" xfId="0" applyFont="1" applyFill="1" applyBorder="1"/>
    <xf numFmtId="0" fontId="7" fillId="2" borderId="0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164" fontId="9" fillId="3" borderId="13" xfId="2" applyNumberFormat="1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17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0" borderId="16" xfId="2" applyNumberFormat="1" applyFont="1" applyBorder="1" applyAlignment="1">
      <alignment vertical="center"/>
    </xf>
    <xf numFmtId="164" fontId="2" fillId="0" borderId="17" xfId="2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64" fontId="2" fillId="0" borderId="16" xfId="2" applyNumberFormat="1" applyFont="1" applyFill="1" applyBorder="1" applyAlignment="1">
      <alignment vertical="center"/>
    </xf>
    <xf numFmtId="164" fontId="2" fillId="0" borderId="17" xfId="2" applyNumberFormat="1" applyFont="1" applyFill="1" applyBorder="1" applyAlignment="1">
      <alignment vertical="center"/>
    </xf>
    <xf numFmtId="164" fontId="2" fillId="0" borderId="18" xfId="2" applyNumberFormat="1" applyFont="1" applyFill="1" applyBorder="1" applyAlignment="1">
      <alignment vertical="center"/>
    </xf>
    <xf numFmtId="164" fontId="2" fillId="0" borderId="19" xfId="2" applyNumberFormat="1" applyFont="1" applyFill="1" applyBorder="1" applyAlignment="1">
      <alignment vertical="center"/>
    </xf>
    <xf numFmtId="9" fontId="2" fillId="0" borderId="18" xfId="3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" fontId="2" fillId="0" borderId="21" xfId="0" applyNumberFormat="1" applyFont="1" applyFill="1" applyBorder="1" applyAlignment="1" applyProtection="1">
      <alignment horizontal="center" vertical="center"/>
      <protection locked="0"/>
    </xf>
    <xf numFmtId="164" fontId="2" fillId="0" borderId="2" xfId="2" applyNumberFormat="1" applyFont="1" applyBorder="1" applyAlignment="1">
      <alignment vertical="center"/>
    </xf>
    <xf numFmtId="164" fontId="2" fillId="0" borderId="3" xfId="2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164" fontId="2" fillId="0" borderId="2" xfId="2" applyNumberFormat="1" applyFont="1" applyFill="1" applyBorder="1" applyAlignment="1">
      <alignment vertical="center"/>
    </xf>
    <xf numFmtId="164" fontId="2" fillId="0" borderId="3" xfId="2" applyNumberFormat="1" applyFont="1" applyFill="1" applyBorder="1" applyAlignment="1">
      <alignment vertical="center"/>
    </xf>
    <xf numFmtId="164" fontId="2" fillId="0" borderId="22" xfId="2" applyNumberFormat="1" applyFont="1" applyFill="1" applyBorder="1" applyAlignment="1">
      <alignment vertical="center"/>
    </xf>
    <xf numFmtId="164" fontId="2" fillId="0" borderId="23" xfId="2" applyNumberFormat="1" applyFont="1" applyFill="1" applyBorder="1" applyAlignment="1">
      <alignment vertical="center"/>
    </xf>
    <xf numFmtId="9" fontId="2" fillId="0" borderId="22" xfId="3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7" fontId="2" fillId="0" borderId="24" xfId="0" applyNumberFormat="1" applyFont="1" applyFill="1" applyBorder="1" applyAlignment="1" applyProtection="1">
      <alignment horizontal="center" vertical="center"/>
      <protection locked="0"/>
    </xf>
    <xf numFmtId="164" fontId="2" fillId="0" borderId="25" xfId="2" applyNumberFormat="1" applyFont="1" applyBorder="1" applyAlignment="1">
      <alignment vertical="center"/>
    </xf>
    <xf numFmtId="164" fontId="2" fillId="0" borderId="26" xfId="2" applyNumberFormat="1" applyFont="1" applyBorder="1" applyAlignment="1">
      <alignment vertical="center"/>
    </xf>
    <xf numFmtId="164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64" fontId="2" fillId="0" borderId="25" xfId="2" applyNumberFormat="1" applyFont="1" applyFill="1" applyBorder="1" applyAlignment="1">
      <alignment vertical="center"/>
    </xf>
    <xf numFmtId="164" fontId="2" fillId="0" borderId="26" xfId="2" applyNumberFormat="1" applyFont="1" applyFill="1" applyBorder="1" applyAlignment="1">
      <alignment vertical="center"/>
    </xf>
    <xf numFmtId="164" fontId="2" fillId="0" borderId="27" xfId="2" applyNumberFormat="1" applyFont="1" applyFill="1" applyBorder="1" applyAlignment="1">
      <alignment vertical="center"/>
    </xf>
    <xf numFmtId="164" fontId="2" fillId="0" borderId="28" xfId="2" applyNumberFormat="1" applyFont="1" applyFill="1" applyBorder="1" applyAlignment="1">
      <alignment vertical="center"/>
    </xf>
    <xf numFmtId="9" fontId="2" fillId="0" borderId="27" xfId="3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164" fontId="2" fillId="0" borderId="20" xfId="2" applyNumberFormat="1" applyFont="1" applyFill="1" applyBorder="1" applyAlignment="1">
      <alignment vertical="center"/>
    </xf>
    <xf numFmtId="164" fontId="2" fillId="0" borderId="1" xfId="2" applyNumberFormat="1" applyFont="1" applyFill="1" applyBorder="1" applyAlignment="1">
      <alignment vertical="center"/>
    </xf>
    <xf numFmtId="9" fontId="2" fillId="0" borderId="29" xfId="3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30" xfId="2" applyNumberFormat="1" applyFont="1" applyFill="1" applyBorder="1" applyAlignment="1">
      <alignment vertical="center"/>
    </xf>
    <xf numFmtId="164" fontId="2" fillId="0" borderId="5" xfId="2" applyNumberFormat="1" applyFont="1" applyFill="1" applyBorder="1" applyAlignment="1">
      <alignment vertical="center"/>
    </xf>
    <xf numFmtId="9" fontId="2" fillId="0" borderId="31" xfId="3" applyFont="1" applyFill="1" applyBorder="1" applyAlignment="1">
      <alignment vertical="center"/>
    </xf>
    <xf numFmtId="164" fontId="2" fillId="0" borderId="6" xfId="2" applyNumberFormat="1" applyFont="1" applyFill="1" applyBorder="1" applyAlignment="1">
      <alignment vertical="center"/>
    </xf>
    <xf numFmtId="17" fontId="2" fillId="0" borderId="21" xfId="0" applyNumberFormat="1" applyFont="1" applyBorder="1" applyAlignment="1">
      <alignment horizontal="center" vertical="center"/>
    </xf>
    <xf numFmtId="17" fontId="2" fillId="0" borderId="24" xfId="0" applyNumberFormat="1" applyFont="1" applyBorder="1" applyAlignment="1">
      <alignment horizontal="center" vertical="center"/>
    </xf>
    <xf numFmtId="17" fontId="2" fillId="0" borderId="15" xfId="0" applyNumberFormat="1" applyFont="1" applyBorder="1" applyAlignment="1">
      <alignment horizontal="center" vertical="center"/>
    </xf>
    <xf numFmtId="17" fontId="2" fillId="0" borderId="32" xfId="0" applyNumberFormat="1" applyFont="1" applyBorder="1" applyAlignment="1">
      <alignment horizontal="center" vertical="center"/>
    </xf>
    <xf numFmtId="164" fontId="2" fillId="0" borderId="4" xfId="2" applyNumberFormat="1" applyFont="1" applyBorder="1" applyAlignment="1">
      <alignment vertical="center"/>
    </xf>
    <xf numFmtId="164" fontId="2" fillId="0" borderId="1" xfId="2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17" fontId="2" fillId="0" borderId="33" xfId="0" applyNumberFormat="1" applyFont="1" applyBorder="1" applyAlignment="1">
      <alignment horizontal="center" vertical="center"/>
    </xf>
    <xf numFmtId="164" fontId="2" fillId="0" borderId="6" xfId="2" applyNumberFormat="1" applyFont="1" applyBorder="1" applyAlignment="1">
      <alignment vertical="center"/>
    </xf>
    <xf numFmtId="164" fontId="2" fillId="0" borderId="5" xfId="2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3" fontId="2" fillId="0" borderId="26" xfId="0" applyNumberFormat="1" applyFont="1" applyFill="1" applyBorder="1" applyAlignment="1">
      <alignment vertical="center"/>
    </xf>
    <xf numFmtId="3" fontId="2" fillId="0" borderId="2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2" fillId="0" borderId="23" xfId="0" applyNumberFormat="1" applyFont="1" applyFill="1" applyBorder="1" applyAlignment="1">
      <alignment vertical="center"/>
    </xf>
    <xf numFmtId="3" fontId="2" fillId="0" borderId="28" xfId="0" applyNumberFormat="1" applyFont="1" applyFill="1" applyBorder="1" applyAlignment="1">
      <alignment vertical="center"/>
    </xf>
    <xf numFmtId="9" fontId="2" fillId="0" borderId="31" xfId="3" applyNumberFormat="1" applyFont="1" applyFill="1" applyBorder="1" applyAlignment="1">
      <alignment vertical="center"/>
    </xf>
    <xf numFmtId="164" fontId="2" fillId="0" borderId="10" xfId="2" applyNumberFormat="1" applyFont="1" applyBorder="1" applyAlignment="1">
      <alignment vertical="center"/>
    </xf>
    <xf numFmtId="164" fontId="2" fillId="0" borderId="0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6" fontId="2" fillId="0" borderId="17" xfId="2" applyNumberFormat="1" applyFont="1" applyFill="1" applyBorder="1" applyAlignment="1">
      <alignment vertical="center"/>
    </xf>
    <xf numFmtId="166" fontId="2" fillId="0" borderId="3" xfId="2" applyNumberFormat="1" applyFont="1" applyFill="1" applyBorder="1" applyAlignment="1">
      <alignment vertical="center"/>
    </xf>
    <xf numFmtId="166" fontId="2" fillId="0" borderId="26" xfId="2" applyNumberFormat="1" applyFont="1" applyBorder="1" applyAlignment="1">
      <alignment vertical="center"/>
    </xf>
    <xf numFmtId="9" fontId="2" fillId="0" borderId="27" xfId="3" applyNumberFormat="1" applyFont="1" applyFill="1" applyBorder="1" applyAlignment="1">
      <alignment vertical="center"/>
    </xf>
    <xf numFmtId="164" fontId="2" fillId="0" borderId="12" xfId="2" applyNumberFormat="1" applyFont="1" applyBorder="1" applyAlignment="1">
      <alignment vertical="center"/>
    </xf>
    <xf numFmtId="164" fontId="2" fillId="0" borderId="34" xfId="2" applyNumberFormat="1" applyFont="1" applyFill="1" applyBorder="1" applyAlignment="1">
      <alignment vertical="center"/>
    </xf>
    <xf numFmtId="164" fontId="2" fillId="0" borderId="34" xfId="2" applyNumberFormat="1" applyFont="1" applyBorder="1" applyAlignment="1">
      <alignment vertical="center"/>
    </xf>
    <xf numFmtId="164" fontId="10" fillId="0" borderId="20" xfId="2" applyNumberFormat="1" applyFont="1" applyFill="1" applyBorder="1" applyAlignment="1">
      <alignment vertical="center"/>
    </xf>
    <xf numFmtId="164" fontId="10" fillId="0" borderId="1" xfId="2" applyNumberFormat="1" applyFont="1" applyFill="1" applyBorder="1" applyAlignment="1">
      <alignment vertical="center"/>
    </xf>
    <xf numFmtId="9" fontId="10" fillId="0" borderId="29" xfId="3" applyFont="1" applyFill="1" applyBorder="1" applyAlignment="1">
      <alignment vertical="center"/>
    </xf>
    <xf numFmtId="164" fontId="10" fillId="0" borderId="4" xfId="2" applyNumberFormat="1" applyFont="1" applyFill="1" applyBorder="1" applyAlignment="1">
      <alignment vertical="center"/>
    </xf>
    <xf numFmtId="164" fontId="10" fillId="0" borderId="23" xfId="2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vertical="center"/>
    </xf>
    <xf numFmtId="9" fontId="10" fillId="0" borderId="22" xfId="3" applyFont="1" applyFill="1" applyBorder="1" applyAlignment="1">
      <alignment vertical="center"/>
    </xf>
    <xf numFmtId="164" fontId="10" fillId="0" borderId="2" xfId="2" applyNumberFormat="1" applyFont="1" applyFill="1" applyBorder="1" applyAlignment="1">
      <alignment vertical="center"/>
    </xf>
    <xf numFmtId="164" fontId="10" fillId="0" borderId="19" xfId="2" applyNumberFormat="1" applyFont="1" applyFill="1" applyBorder="1" applyAlignment="1">
      <alignment vertical="center"/>
    </xf>
    <xf numFmtId="164" fontId="10" fillId="0" borderId="17" xfId="2" applyNumberFormat="1" applyFont="1" applyFill="1" applyBorder="1" applyAlignment="1">
      <alignment vertical="center"/>
    </xf>
    <xf numFmtId="9" fontId="10" fillId="0" borderId="18" xfId="3" applyFont="1" applyFill="1" applyBorder="1" applyAlignment="1">
      <alignment vertical="center"/>
    </xf>
    <xf numFmtId="164" fontId="10" fillId="0" borderId="16" xfId="2" applyNumberFormat="1" applyFont="1" applyFill="1" applyBorder="1" applyAlignment="1">
      <alignment vertical="center"/>
    </xf>
    <xf numFmtId="17" fontId="2" fillId="2" borderId="24" xfId="0" applyNumberFormat="1" applyFont="1" applyFill="1" applyBorder="1" applyAlignment="1">
      <alignment horizontal="center" vertical="center"/>
    </xf>
    <xf numFmtId="164" fontId="2" fillId="2" borderId="25" xfId="2" applyNumberFormat="1" applyFont="1" applyFill="1" applyBorder="1" applyAlignment="1">
      <alignment vertical="center"/>
    </xf>
    <xf numFmtId="164" fontId="2" fillId="2" borderId="26" xfId="2" applyNumberFormat="1" applyFont="1" applyFill="1" applyBorder="1" applyAlignment="1">
      <alignment vertical="center"/>
    </xf>
    <xf numFmtId="164" fontId="2" fillId="2" borderId="26" xfId="0" applyNumberFormat="1" applyFont="1" applyFill="1" applyBorder="1" applyAlignment="1">
      <alignment vertical="center"/>
    </xf>
    <xf numFmtId="9" fontId="2" fillId="2" borderId="27" xfId="3" applyFont="1" applyFill="1" applyBorder="1" applyAlignment="1">
      <alignment vertical="center"/>
    </xf>
    <xf numFmtId="9" fontId="2" fillId="2" borderId="27" xfId="3" applyNumberFormat="1" applyFont="1" applyFill="1" applyBorder="1" applyAlignment="1">
      <alignment vertical="center"/>
    </xf>
    <xf numFmtId="164" fontId="2" fillId="2" borderId="0" xfId="2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9" fontId="2" fillId="2" borderId="0" xfId="3" applyFont="1" applyFill="1" applyBorder="1" applyAlignment="1">
      <alignment vertical="center"/>
    </xf>
    <xf numFmtId="9" fontId="2" fillId="2" borderId="0" xfId="3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164" fontId="2" fillId="2" borderId="0" xfId="3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9" fontId="4" fillId="2" borderId="0" xfId="3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12" xfId="0" applyFont="1" applyFill="1" applyBorder="1"/>
    <xf numFmtId="0" fontId="6" fillId="2" borderId="34" xfId="0" applyFont="1" applyFill="1" applyBorder="1"/>
    <xf numFmtId="0" fontId="6" fillId="2" borderId="35" xfId="0" applyFont="1" applyFill="1" applyBorder="1"/>
    <xf numFmtId="164" fontId="2" fillId="0" borderId="36" xfId="0" applyNumberFormat="1" applyFont="1" applyBorder="1" applyAlignment="1">
      <alignment vertical="center"/>
    </xf>
    <xf numFmtId="164" fontId="2" fillId="0" borderId="28" xfId="2" applyNumberFormat="1" applyFont="1" applyBorder="1" applyAlignment="1">
      <alignment vertical="center"/>
    </xf>
    <xf numFmtId="0" fontId="8" fillId="3" borderId="44" xfId="0" applyFont="1" applyFill="1" applyBorder="1" applyAlignment="1">
      <alignment vertical="center"/>
    </xf>
    <xf numFmtId="0" fontId="8" fillId="3" borderId="45" xfId="0" applyFont="1" applyFill="1" applyBorder="1" applyAlignment="1">
      <alignment vertical="center"/>
    </xf>
    <xf numFmtId="164" fontId="3" fillId="2" borderId="46" xfId="0" applyNumberFormat="1" applyFont="1" applyFill="1" applyBorder="1" applyAlignment="1">
      <alignment vertical="center"/>
    </xf>
    <xf numFmtId="164" fontId="3" fillId="2" borderId="47" xfId="0" applyNumberFormat="1" applyFont="1" applyFill="1" applyBorder="1" applyAlignment="1">
      <alignment vertical="center"/>
    </xf>
    <xf numFmtId="165" fontId="3" fillId="2" borderId="48" xfId="4" applyNumberFormat="1" applyFont="1" applyFill="1" applyBorder="1" applyAlignment="1">
      <alignment vertical="center"/>
    </xf>
    <xf numFmtId="164" fontId="3" fillId="2" borderId="49" xfId="0" applyNumberFormat="1" applyFont="1" applyFill="1" applyBorder="1" applyAlignment="1">
      <alignment vertical="center"/>
    </xf>
    <xf numFmtId="164" fontId="3" fillId="2" borderId="50" xfId="0" applyNumberFormat="1" applyFont="1" applyFill="1" applyBorder="1" applyAlignment="1">
      <alignment vertical="center"/>
    </xf>
    <xf numFmtId="165" fontId="3" fillId="2" borderId="51" xfId="4" applyNumberFormat="1" applyFont="1" applyFill="1" applyBorder="1" applyAlignment="1">
      <alignment vertical="center"/>
    </xf>
    <xf numFmtId="164" fontId="3" fillId="2" borderId="52" xfId="0" applyNumberFormat="1" applyFont="1" applyFill="1" applyBorder="1" applyAlignment="1">
      <alignment vertical="center"/>
    </xf>
    <xf numFmtId="164" fontId="3" fillId="2" borderId="53" xfId="0" applyNumberFormat="1" applyFont="1" applyFill="1" applyBorder="1" applyAlignment="1">
      <alignment vertical="center"/>
    </xf>
    <xf numFmtId="0" fontId="6" fillId="0" borderId="0" xfId="0" applyFont="1" applyFill="1" applyBorder="1"/>
    <xf numFmtId="17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vertic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164" fontId="8" fillId="3" borderId="37" xfId="2" applyNumberFormat="1" applyFont="1" applyFill="1" applyBorder="1" applyAlignment="1" applyProtection="1">
      <alignment horizontal="center" vertical="center"/>
      <protection locked="0"/>
    </xf>
    <xf numFmtId="164" fontId="8" fillId="3" borderId="38" xfId="2" applyNumberFormat="1" applyFont="1" applyFill="1" applyBorder="1" applyAlignment="1" applyProtection="1">
      <alignment horizontal="center" vertical="center"/>
      <protection locked="0"/>
    </xf>
    <xf numFmtId="164" fontId="8" fillId="3" borderId="39" xfId="2" applyNumberFormat="1" applyFont="1" applyFill="1" applyBorder="1" applyAlignment="1" applyProtection="1">
      <alignment horizontal="center" vertical="center"/>
      <protection locked="0"/>
    </xf>
    <xf numFmtId="164" fontId="8" fillId="3" borderId="40" xfId="2" applyNumberFormat="1" applyFont="1" applyFill="1" applyBorder="1" applyAlignment="1" applyProtection="1">
      <alignment horizontal="center" vertical="center"/>
      <protection locked="0"/>
    </xf>
    <xf numFmtId="164" fontId="8" fillId="3" borderId="7" xfId="2" applyNumberFormat="1" applyFont="1" applyFill="1" applyBorder="1" applyAlignment="1" applyProtection="1">
      <alignment horizontal="center" vertical="center"/>
      <protection locked="0"/>
    </xf>
    <xf numFmtId="164" fontId="8" fillId="3" borderId="8" xfId="2" applyNumberFormat="1" applyFont="1" applyFill="1" applyBorder="1" applyAlignment="1" applyProtection="1">
      <alignment horizontal="center" vertical="center"/>
      <protection locked="0"/>
    </xf>
    <xf numFmtId="164" fontId="8" fillId="3" borderId="9" xfId="2" applyNumberFormat="1" applyFont="1" applyFill="1" applyBorder="1" applyAlignment="1" applyProtection="1">
      <alignment horizontal="center" vertical="center"/>
      <protection locked="0"/>
    </xf>
    <xf numFmtId="164" fontId="9" fillId="3" borderId="7" xfId="2" applyNumberFormat="1" applyFont="1" applyFill="1" applyBorder="1" applyAlignment="1" applyProtection="1">
      <alignment horizontal="center" vertical="center"/>
      <protection locked="0"/>
    </xf>
    <xf numFmtId="164" fontId="9" fillId="3" borderId="8" xfId="2" applyNumberFormat="1" applyFont="1" applyFill="1" applyBorder="1" applyAlignment="1" applyProtection="1">
      <alignment horizontal="center" vertical="center"/>
      <protection locked="0"/>
    </xf>
    <xf numFmtId="164" fontId="9" fillId="3" borderId="9" xfId="2" applyNumberFormat="1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8" fillId="3" borderId="43" xfId="0" applyFont="1" applyFill="1" applyBorder="1" applyAlignment="1" applyProtection="1">
      <alignment horizontal="center" vertical="center"/>
      <protection locked="0"/>
    </xf>
    <xf numFmtId="0" fontId="9" fillId="3" borderId="41" xfId="0" applyFont="1" applyFill="1" applyBorder="1" applyAlignment="1" applyProtection="1">
      <alignment horizontal="center" vertical="center"/>
      <protection locked="0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 applyProtection="1">
      <alignment horizontal="center" vertical="center"/>
      <protection locked="0"/>
    </xf>
    <xf numFmtId="164" fontId="8" fillId="3" borderId="41" xfId="2" applyNumberFormat="1" applyFont="1" applyFill="1" applyBorder="1" applyAlignment="1" applyProtection="1">
      <alignment horizontal="center" vertical="center"/>
      <protection locked="0"/>
    </xf>
    <xf numFmtId="164" fontId="8" fillId="3" borderId="42" xfId="2" applyNumberFormat="1" applyFont="1" applyFill="1" applyBorder="1" applyAlignment="1" applyProtection="1">
      <alignment horizontal="center" vertical="center"/>
      <protection locked="0"/>
    </xf>
    <xf numFmtId="164" fontId="8" fillId="3" borderId="43" xfId="2" applyNumberFormat="1" applyFont="1" applyFill="1" applyBorder="1" applyAlignment="1" applyProtection="1">
      <alignment horizontal="center" vertical="center"/>
      <protection locked="0"/>
    </xf>
  </cellXfs>
  <cellStyles count="5">
    <cellStyle name="Euro" xfId="1"/>
    <cellStyle name="Millares" xfId="2" builtinId="3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0</xdr:colOff>
      <xdr:row>9</xdr:row>
      <xdr:rowOff>112059</xdr:rowOff>
    </xdr:to>
    <xdr:grpSp>
      <xdr:nvGrpSpPr>
        <xdr:cNvPr id="7" name="Grupo 2"/>
        <xdr:cNvGrpSpPr>
          <a:grpSpLocks/>
        </xdr:cNvGrpSpPr>
      </xdr:nvGrpSpPr>
      <xdr:grpSpPr bwMode="auto">
        <a:xfrm>
          <a:off x="0" y="0"/>
          <a:ext cx="19554825" cy="1740834"/>
          <a:chOff x="176892" y="0"/>
          <a:chExt cx="13443857" cy="1908506"/>
        </a:xfrm>
      </xdr:grpSpPr>
      <xdr:pic>
        <xdr:nvPicPr>
          <xdr:cNvPr id="8" name="Imagen 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892" y="0"/>
            <a:ext cx="13443857" cy="19085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10029" y="396572"/>
            <a:ext cx="1542107" cy="582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0"/>
  <sheetViews>
    <sheetView tabSelected="1" zoomScaleNormal="100" workbookViewId="0">
      <pane xSplit="1" ySplit="14" topLeftCell="B236" activePane="bottomRight" state="frozen"/>
      <selection pane="topRight" activeCell="B1" sqref="B1"/>
      <selection pane="bottomLeft" activeCell="A15" sqref="A15"/>
      <selection pane="bottomRight" activeCell="B237" sqref="B237"/>
    </sheetView>
  </sheetViews>
  <sheetFormatPr baseColWidth="10" defaultColWidth="0" defaultRowHeight="14.25" zeroHeight="1" x14ac:dyDescent="0.2"/>
  <cols>
    <col min="1" max="1" width="28" style="4" customWidth="1"/>
    <col min="2" max="2" width="16.42578125" style="4" customWidth="1"/>
    <col min="3" max="3" width="13.42578125" style="4" customWidth="1"/>
    <col min="4" max="4" width="12.7109375" style="4" bestFit="1" customWidth="1"/>
    <col min="5" max="5" width="15.140625" style="4" customWidth="1"/>
    <col min="6" max="6" width="16.85546875" style="4" customWidth="1"/>
    <col min="7" max="7" width="12.5703125" style="4" customWidth="1"/>
    <col min="8" max="8" width="11.5703125" style="4" bestFit="1" customWidth="1"/>
    <col min="9" max="9" width="16.42578125" style="4" customWidth="1"/>
    <col min="10" max="10" width="11.42578125" style="4" customWidth="1"/>
    <col min="11" max="12" width="12" style="4" customWidth="1"/>
    <col min="13" max="13" width="16.28515625" style="4" customWidth="1"/>
    <col min="14" max="14" width="11.85546875" style="4" customWidth="1"/>
    <col min="15" max="15" width="12" style="4" customWidth="1"/>
    <col min="16" max="16" width="16.5703125" style="4" customWidth="1"/>
    <col min="17" max="17" width="11.42578125" style="4" customWidth="1"/>
    <col min="18" max="18" width="12.7109375" style="4" customWidth="1"/>
    <col min="19" max="19" width="13.28515625" style="4" customWidth="1"/>
    <col min="20" max="20" width="19" style="4" customWidth="1"/>
    <col min="21" max="21" width="1.5703125" style="4" customWidth="1"/>
    <col min="22" max="16384" width="0" style="4" hidden="1"/>
  </cols>
  <sheetData>
    <row r="1" spans="1:2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</row>
    <row r="3" spans="1:2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</row>
    <row r="4" spans="1:2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</row>
    <row r="5" spans="1:2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"/>
    </row>
    <row r="6" spans="1:2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7"/>
    </row>
    <row r="7" spans="1:21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</row>
    <row r="8" spans="1:2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</row>
    <row r="9" spans="1:21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</row>
    <row r="10" spans="1:21" ht="15" customHeight="1" x14ac:dyDescent="0.2">
      <c r="A10" s="5"/>
      <c r="B10" s="147" t="s">
        <v>15</v>
      </c>
      <c r="C10" s="147"/>
      <c r="D10" s="147"/>
      <c r="E10" s="147"/>
      <c r="F10" s="147"/>
      <c r="G10" s="147"/>
      <c r="H10" s="147"/>
      <c r="I10" s="147"/>
      <c r="J10" s="8"/>
      <c r="K10" s="147" t="s">
        <v>17</v>
      </c>
      <c r="L10" s="147"/>
      <c r="M10" s="147"/>
      <c r="N10" s="147"/>
      <c r="O10" s="147"/>
      <c r="P10" s="147"/>
      <c r="Q10" s="6"/>
      <c r="R10" s="147" t="s">
        <v>18</v>
      </c>
      <c r="S10" s="147"/>
      <c r="T10" s="147"/>
      <c r="U10" s="7"/>
    </row>
    <row r="11" spans="1:21" ht="15" customHeight="1" thickBot="1" x14ac:dyDescent="0.25">
      <c r="A11" s="9"/>
      <c r="B11" s="148"/>
      <c r="C11" s="148"/>
      <c r="D11" s="148"/>
      <c r="E11" s="148"/>
      <c r="F11" s="148"/>
      <c r="G11" s="148"/>
      <c r="H11" s="148"/>
      <c r="I11" s="148"/>
      <c r="J11" s="8"/>
      <c r="K11" s="148"/>
      <c r="L11" s="148"/>
      <c r="M11" s="148"/>
      <c r="N11" s="148"/>
      <c r="O11" s="148"/>
      <c r="P11" s="148"/>
      <c r="Q11" s="6"/>
      <c r="R11" s="148"/>
      <c r="S11" s="148"/>
      <c r="T11" s="148"/>
      <c r="U11" s="7"/>
    </row>
    <row r="12" spans="1:21" ht="15" thickBot="1" x14ac:dyDescent="0.25">
      <c r="A12" s="10"/>
      <c r="B12" s="155" t="s">
        <v>14</v>
      </c>
      <c r="C12" s="156"/>
      <c r="D12" s="156"/>
      <c r="E12" s="157"/>
      <c r="F12" s="155" t="s">
        <v>0</v>
      </c>
      <c r="G12" s="156"/>
      <c r="H12" s="156"/>
      <c r="I12" s="157"/>
      <c r="J12" s="6"/>
      <c r="K12" s="139" t="s">
        <v>1</v>
      </c>
      <c r="L12" s="140"/>
      <c r="M12" s="140"/>
      <c r="N12" s="140"/>
      <c r="O12" s="140"/>
      <c r="P12" s="141"/>
      <c r="Q12" s="6"/>
      <c r="R12" s="149" t="s">
        <v>16</v>
      </c>
      <c r="S12" s="150"/>
      <c r="T12" s="151"/>
      <c r="U12" s="7"/>
    </row>
    <row r="13" spans="1:21" ht="15" thickBot="1" x14ac:dyDescent="0.25">
      <c r="A13" s="133" t="s">
        <v>2</v>
      </c>
      <c r="B13" s="135" t="s">
        <v>3</v>
      </c>
      <c r="C13" s="136"/>
      <c r="D13" s="136"/>
      <c r="E13" s="137"/>
      <c r="F13" s="138" t="s">
        <v>3</v>
      </c>
      <c r="G13" s="136"/>
      <c r="H13" s="136"/>
      <c r="I13" s="137"/>
      <c r="J13" s="6"/>
      <c r="K13" s="142" t="s">
        <v>4</v>
      </c>
      <c r="L13" s="143"/>
      <c r="M13" s="144"/>
      <c r="N13" s="145" t="s">
        <v>5</v>
      </c>
      <c r="O13" s="145"/>
      <c r="P13" s="146"/>
      <c r="Q13" s="6"/>
      <c r="R13" s="152" t="s">
        <v>3</v>
      </c>
      <c r="S13" s="153"/>
      <c r="T13" s="154"/>
      <c r="U13" s="7"/>
    </row>
    <row r="14" spans="1:21" ht="15" thickBot="1" x14ac:dyDescent="0.25">
      <c r="A14" s="134"/>
      <c r="B14" s="11" t="s">
        <v>6</v>
      </c>
      <c r="C14" s="12" t="s">
        <v>10</v>
      </c>
      <c r="D14" s="12" t="s">
        <v>8</v>
      </c>
      <c r="E14" s="12" t="s">
        <v>9</v>
      </c>
      <c r="F14" s="11" t="s">
        <v>6</v>
      </c>
      <c r="G14" s="12" t="s">
        <v>7</v>
      </c>
      <c r="H14" s="12" t="s">
        <v>8</v>
      </c>
      <c r="I14" s="12" t="s">
        <v>9</v>
      </c>
      <c r="J14" s="6"/>
      <c r="K14" s="11" t="s">
        <v>0</v>
      </c>
      <c r="L14" s="11" t="s">
        <v>11</v>
      </c>
      <c r="M14" s="11" t="s">
        <v>9</v>
      </c>
      <c r="N14" s="12" t="s">
        <v>12</v>
      </c>
      <c r="O14" s="12" t="s">
        <v>11</v>
      </c>
      <c r="P14" s="12" t="s">
        <v>9</v>
      </c>
      <c r="Q14" s="6"/>
      <c r="R14" s="12" t="s">
        <v>12</v>
      </c>
      <c r="S14" s="12" t="s">
        <v>11</v>
      </c>
      <c r="T14" s="13" t="s">
        <v>9</v>
      </c>
      <c r="U14" s="7"/>
    </row>
    <row r="15" spans="1:21" x14ac:dyDescent="0.2">
      <c r="A15" s="14">
        <v>36161</v>
      </c>
      <c r="B15" s="15">
        <v>72412</v>
      </c>
      <c r="C15" s="16">
        <v>27099</v>
      </c>
      <c r="D15" s="17">
        <v>99511</v>
      </c>
      <c r="E15" s="18"/>
      <c r="F15" s="19">
        <v>318</v>
      </c>
      <c r="G15" s="20">
        <v>1492</v>
      </c>
      <c r="H15" s="20">
        <v>1810</v>
      </c>
      <c r="I15" s="21"/>
      <c r="J15" s="6"/>
      <c r="K15" s="22">
        <v>2003</v>
      </c>
      <c r="L15" s="20">
        <v>46537</v>
      </c>
      <c r="M15" s="23"/>
      <c r="N15" s="19">
        <v>204</v>
      </c>
      <c r="O15" s="20">
        <v>6061</v>
      </c>
      <c r="P15" s="23"/>
      <c r="Q15" s="6"/>
      <c r="R15" s="24"/>
      <c r="S15" s="25"/>
      <c r="T15" s="23"/>
      <c r="U15" s="7"/>
    </row>
    <row r="16" spans="1:21" x14ac:dyDescent="0.2">
      <c r="A16" s="26">
        <v>36192</v>
      </c>
      <c r="B16" s="27">
        <v>32338</v>
      </c>
      <c r="C16" s="28">
        <v>43550</v>
      </c>
      <c r="D16" s="29">
        <v>75888</v>
      </c>
      <c r="E16" s="30"/>
      <c r="F16" s="31">
        <v>265</v>
      </c>
      <c r="G16" s="32">
        <v>1197</v>
      </c>
      <c r="H16" s="32">
        <v>1462</v>
      </c>
      <c r="I16" s="33"/>
      <c r="J16" s="6"/>
      <c r="K16" s="34">
        <v>2411</v>
      </c>
      <c r="L16" s="32">
        <v>56318</v>
      </c>
      <c r="M16" s="35"/>
      <c r="N16" s="31">
        <v>200</v>
      </c>
      <c r="O16" s="32">
        <v>5574</v>
      </c>
      <c r="P16" s="35"/>
      <c r="Q16" s="6"/>
      <c r="R16" s="36"/>
      <c r="S16" s="37"/>
      <c r="T16" s="35"/>
      <c r="U16" s="7"/>
    </row>
    <row r="17" spans="1:21" x14ac:dyDescent="0.2">
      <c r="A17" s="26">
        <v>36220</v>
      </c>
      <c r="B17" s="27">
        <v>31632</v>
      </c>
      <c r="C17" s="28">
        <v>36072</v>
      </c>
      <c r="D17" s="29">
        <v>67704</v>
      </c>
      <c r="E17" s="30"/>
      <c r="F17" s="31">
        <v>245</v>
      </c>
      <c r="G17" s="32">
        <v>6100</v>
      </c>
      <c r="H17" s="32">
        <v>6345</v>
      </c>
      <c r="I17" s="33"/>
      <c r="J17" s="6"/>
      <c r="K17" s="34">
        <v>1773</v>
      </c>
      <c r="L17" s="32">
        <v>42428</v>
      </c>
      <c r="M17" s="35"/>
      <c r="N17" s="31">
        <v>204</v>
      </c>
      <c r="O17" s="32">
        <v>5543</v>
      </c>
      <c r="P17" s="35"/>
      <c r="Q17" s="6"/>
      <c r="R17" s="36"/>
      <c r="S17" s="37"/>
      <c r="T17" s="35"/>
      <c r="U17" s="7"/>
    </row>
    <row r="18" spans="1:21" x14ac:dyDescent="0.2">
      <c r="A18" s="26">
        <v>36251</v>
      </c>
      <c r="B18" s="27">
        <v>31918</v>
      </c>
      <c r="C18" s="28">
        <v>21404</v>
      </c>
      <c r="D18" s="29">
        <v>53322</v>
      </c>
      <c r="E18" s="30"/>
      <c r="F18" s="31">
        <v>184</v>
      </c>
      <c r="G18" s="32">
        <v>5765</v>
      </c>
      <c r="H18" s="32">
        <v>5949</v>
      </c>
      <c r="I18" s="33"/>
      <c r="J18" s="6"/>
      <c r="K18" s="34">
        <v>1884</v>
      </c>
      <c r="L18" s="32">
        <v>45618</v>
      </c>
      <c r="M18" s="35"/>
      <c r="N18" s="31">
        <v>169</v>
      </c>
      <c r="O18" s="32">
        <v>6254</v>
      </c>
      <c r="P18" s="35"/>
      <c r="Q18" s="6"/>
      <c r="R18" s="36"/>
      <c r="S18" s="37"/>
      <c r="T18" s="35"/>
      <c r="U18" s="7"/>
    </row>
    <row r="19" spans="1:21" x14ac:dyDescent="0.2">
      <c r="A19" s="26">
        <v>36281</v>
      </c>
      <c r="B19" s="27">
        <v>25660</v>
      </c>
      <c r="C19" s="28">
        <v>51156</v>
      </c>
      <c r="D19" s="29">
        <v>76816</v>
      </c>
      <c r="E19" s="30"/>
      <c r="F19" s="31">
        <v>241</v>
      </c>
      <c r="G19" s="32">
        <v>828</v>
      </c>
      <c r="H19" s="32">
        <v>1069</v>
      </c>
      <c r="I19" s="33"/>
      <c r="J19" s="6"/>
      <c r="K19" s="34">
        <v>1713</v>
      </c>
      <c r="L19" s="32">
        <v>39473</v>
      </c>
      <c r="M19" s="35"/>
      <c r="N19" s="31">
        <v>215</v>
      </c>
      <c r="O19" s="32">
        <v>6163</v>
      </c>
      <c r="P19" s="35"/>
      <c r="Q19" s="6"/>
      <c r="R19" s="36"/>
      <c r="S19" s="37"/>
      <c r="T19" s="35"/>
      <c r="U19" s="7"/>
    </row>
    <row r="20" spans="1:21" x14ac:dyDescent="0.2">
      <c r="A20" s="26">
        <v>36312</v>
      </c>
      <c r="B20" s="27">
        <v>25041</v>
      </c>
      <c r="C20" s="28">
        <v>23781</v>
      </c>
      <c r="D20" s="29">
        <v>48822</v>
      </c>
      <c r="E20" s="30"/>
      <c r="F20" s="31">
        <v>296</v>
      </c>
      <c r="G20" s="32">
        <v>939</v>
      </c>
      <c r="H20" s="32">
        <v>1235</v>
      </c>
      <c r="I20" s="33"/>
      <c r="J20" s="6"/>
      <c r="K20" s="34">
        <v>1397</v>
      </c>
      <c r="L20" s="32">
        <v>32108</v>
      </c>
      <c r="M20" s="35"/>
      <c r="N20" s="31">
        <v>173</v>
      </c>
      <c r="O20" s="32">
        <v>4626</v>
      </c>
      <c r="P20" s="35"/>
      <c r="Q20" s="6"/>
      <c r="R20" s="36"/>
      <c r="S20" s="37"/>
      <c r="T20" s="35"/>
      <c r="U20" s="7"/>
    </row>
    <row r="21" spans="1:21" x14ac:dyDescent="0.2">
      <c r="A21" s="26">
        <v>36342</v>
      </c>
      <c r="B21" s="27">
        <v>14668</v>
      </c>
      <c r="C21" s="28">
        <v>16250</v>
      </c>
      <c r="D21" s="29">
        <v>30918</v>
      </c>
      <c r="E21" s="30"/>
      <c r="F21" s="31">
        <v>146</v>
      </c>
      <c r="G21" s="32">
        <v>726</v>
      </c>
      <c r="H21" s="32">
        <v>872</v>
      </c>
      <c r="I21" s="33"/>
      <c r="J21" s="6"/>
      <c r="K21" s="34">
        <v>1108</v>
      </c>
      <c r="L21" s="32">
        <v>25509</v>
      </c>
      <c r="M21" s="35"/>
      <c r="N21" s="31">
        <v>130</v>
      </c>
      <c r="O21" s="32">
        <v>2945</v>
      </c>
      <c r="P21" s="35"/>
      <c r="Q21" s="6"/>
      <c r="R21" s="36"/>
      <c r="S21" s="37"/>
      <c r="T21" s="35"/>
      <c r="U21" s="7"/>
    </row>
    <row r="22" spans="1:21" x14ac:dyDescent="0.2">
      <c r="A22" s="26">
        <v>36373</v>
      </c>
      <c r="B22" s="27">
        <v>14475</v>
      </c>
      <c r="C22" s="28">
        <v>16767</v>
      </c>
      <c r="D22" s="29">
        <v>31242</v>
      </c>
      <c r="E22" s="30"/>
      <c r="F22" s="31">
        <v>216</v>
      </c>
      <c r="G22" s="32">
        <v>833</v>
      </c>
      <c r="H22" s="32">
        <v>1049</v>
      </c>
      <c r="I22" s="33"/>
      <c r="J22" s="6"/>
      <c r="K22" s="34">
        <v>816</v>
      </c>
      <c r="L22" s="32">
        <v>20430</v>
      </c>
      <c r="M22" s="35"/>
      <c r="N22" s="31">
        <v>153</v>
      </c>
      <c r="O22" s="32">
        <v>5034</v>
      </c>
      <c r="P22" s="35"/>
      <c r="Q22" s="6"/>
      <c r="R22" s="36"/>
      <c r="S22" s="37"/>
      <c r="T22" s="35"/>
      <c r="U22" s="7"/>
    </row>
    <row r="23" spans="1:21" x14ac:dyDescent="0.2">
      <c r="A23" s="26">
        <v>36404</v>
      </c>
      <c r="B23" s="27">
        <v>18115</v>
      </c>
      <c r="C23" s="28">
        <v>25740</v>
      </c>
      <c r="D23" s="29">
        <v>43855</v>
      </c>
      <c r="E23" s="30"/>
      <c r="F23" s="31">
        <v>196</v>
      </c>
      <c r="G23" s="32">
        <v>1117</v>
      </c>
      <c r="H23" s="32">
        <v>1313</v>
      </c>
      <c r="I23" s="33"/>
      <c r="J23" s="6"/>
      <c r="K23" s="34">
        <v>1115</v>
      </c>
      <c r="L23" s="32">
        <v>27647</v>
      </c>
      <c r="M23" s="35"/>
      <c r="N23" s="31">
        <v>216</v>
      </c>
      <c r="O23" s="32">
        <v>6367</v>
      </c>
      <c r="P23" s="35"/>
      <c r="Q23" s="6"/>
      <c r="R23" s="36"/>
      <c r="S23" s="37"/>
      <c r="T23" s="35"/>
      <c r="U23" s="7"/>
    </row>
    <row r="24" spans="1:21" x14ac:dyDescent="0.2">
      <c r="A24" s="26">
        <v>36434</v>
      </c>
      <c r="B24" s="27">
        <v>15795</v>
      </c>
      <c r="C24" s="28">
        <v>19959</v>
      </c>
      <c r="D24" s="29">
        <v>35754</v>
      </c>
      <c r="E24" s="30"/>
      <c r="F24" s="31">
        <v>167</v>
      </c>
      <c r="G24" s="32">
        <v>768</v>
      </c>
      <c r="H24" s="32">
        <v>935</v>
      </c>
      <c r="I24" s="33"/>
      <c r="J24" s="6"/>
      <c r="K24" s="34">
        <v>884</v>
      </c>
      <c r="L24" s="32">
        <v>23704</v>
      </c>
      <c r="M24" s="35"/>
      <c r="N24" s="31">
        <v>161</v>
      </c>
      <c r="O24" s="32">
        <v>4442</v>
      </c>
      <c r="P24" s="35"/>
      <c r="Q24" s="6"/>
      <c r="R24" s="36"/>
      <c r="S24" s="37"/>
      <c r="T24" s="35"/>
      <c r="U24" s="7"/>
    </row>
    <row r="25" spans="1:21" x14ac:dyDescent="0.2">
      <c r="A25" s="26">
        <v>36465</v>
      </c>
      <c r="B25" s="27">
        <v>12974</v>
      </c>
      <c r="C25" s="28">
        <v>16923</v>
      </c>
      <c r="D25" s="29">
        <v>29897</v>
      </c>
      <c r="E25" s="30"/>
      <c r="F25" s="31">
        <v>157</v>
      </c>
      <c r="G25" s="32">
        <v>732</v>
      </c>
      <c r="H25" s="32">
        <v>889</v>
      </c>
      <c r="I25" s="33"/>
      <c r="J25" s="6"/>
      <c r="K25" s="34">
        <v>571</v>
      </c>
      <c r="L25" s="32">
        <v>16922</v>
      </c>
      <c r="M25" s="35"/>
      <c r="N25" s="31">
        <v>301</v>
      </c>
      <c r="O25" s="32">
        <v>5240</v>
      </c>
      <c r="P25" s="35"/>
      <c r="Q25" s="6"/>
      <c r="R25" s="36"/>
      <c r="S25" s="37"/>
      <c r="T25" s="35"/>
      <c r="U25" s="7"/>
    </row>
    <row r="26" spans="1:21" ht="15" thickBot="1" x14ac:dyDescent="0.25">
      <c r="A26" s="38">
        <v>36495</v>
      </c>
      <c r="B26" s="39">
        <v>19675</v>
      </c>
      <c r="C26" s="40">
        <v>34524</v>
      </c>
      <c r="D26" s="41">
        <v>54199</v>
      </c>
      <c r="E26" s="42"/>
      <c r="F26" s="43">
        <v>208</v>
      </c>
      <c r="G26" s="44">
        <v>1142</v>
      </c>
      <c r="H26" s="44">
        <v>1350</v>
      </c>
      <c r="I26" s="45"/>
      <c r="J26" s="6"/>
      <c r="K26" s="46">
        <v>1749</v>
      </c>
      <c r="L26" s="44">
        <v>51590</v>
      </c>
      <c r="M26" s="47"/>
      <c r="N26" s="43">
        <v>170</v>
      </c>
      <c r="O26" s="44">
        <v>4911</v>
      </c>
      <c r="P26" s="47"/>
      <c r="Q26" s="6"/>
      <c r="R26" s="48"/>
      <c r="S26" s="49"/>
      <c r="T26" s="47"/>
      <c r="U26" s="7"/>
    </row>
    <row r="27" spans="1:21" x14ac:dyDescent="0.2">
      <c r="A27" s="14">
        <v>36526</v>
      </c>
      <c r="B27" s="15">
        <v>10692.994398999999</v>
      </c>
      <c r="C27" s="16">
        <v>9600.0237990000005</v>
      </c>
      <c r="D27" s="17">
        <v>20293.018197999998</v>
      </c>
      <c r="E27" s="23">
        <f t="shared" ref="E27:E90" si="0">+D27/D15-1</f>
        <v>-0.79607261309804944</v>
      </c>
      <c r="F27" s="19">
        <v>78</v>
      </c>
      <c r="G27" s="20">
        <v>440</v>
      </c>
      <c r="H27" s="20">
        <v>518</v>
      </c>
      <c r="I27" s="23">
        <f t="shared" ref="I27:I90" si="1">+H27/H15-1</f>
        <v>-0.71381215469613257</v>
      </c>
      <c r="J27" s="6"/>
      <c r="K27" s="50">
        <v>417</v>
      </c>
      <c r="L27" s="51">
        <v>10409</v>
      </c>
      <c r="M27" s="23">
        <f t="shared" ref="M27:M90" si="2">+L27/L15-1</f>
        <v>-0.77632851279626958</v>
      </c>
      <c r="N27" s="53">
        <v>68</v>
      </c>
      <c r="O27" s="51">
        <v>1311</v>
      </c>
      <c r="P27" s="23">
        <f t="shared" ref="P27:P90" si="3">+O27/O15-1</f>
        <v>-0.78369905956112851</v>
      </c>
      <c r="Q27" s="6"/>
      <c r="R27" s="24"/>
      <c r="S27" s="25"/>
      <c r="T27" s="52"/>
      <c r="U27" s="7"/>
    </row>
    <row r="28" spans="1:21" x14ac:dyDescent="0.2">
      <c r="A28" s="26">
        <v>36557</v>
      </c>
      <c r="B28" s="27">
        <v>9657.3238199999996</v>
      </c>
      <c r="C28" s="28">
        <v>15454.395775999999</v>
      </c>
      <c r="D28" s="29">
        <v>25111.719595999999</v>
      </c>
      <c r="E28" s="35">
        <f t="shared" si="0"/>
        <v>-0.66909498740248785</v>
      </c>
      <c r="F28" s="31">
        <v>152</v>
      </c>
      <c r="G28" s="32">
        <v>670</v>
      </c>
      <c r="H28" s="32">
        <v>822</v>
      </c>
      <c r="I28" s="35">
        <f t="shared" si="1"/>
        <v>-0.43775649794801641</v>
      </c>
      <c r="J28" s="6"/>
      <c r="K28" s="34">
        <v>242</v>
      </c>
      <c r="L28" s="32">
        <v>6418</v>
      </c>
      <c r="M28" s="35">
        <f t="shared" si="2"/>
        <v>-0.88603998721545507</v>
      </c>
      <c r="N28" s="31">
        <v>141</v>
      </c>
      <c r="O28" s="32">
        <v>2213</v>
      </c>
      <c r="P28" s="35">
        <f t="shared" si="3"/>
        <v>-0.60297811266594903</v>
      </c>
      <c r="Q28" s="6"/>
      <c r="R28" s="36"/>
      <c r="S28" s="37"/>
      <c r="T28" s="35"/>
      <c r="U28" s="7"/>
    </row>
    <row r="29" spans="1:21" x14ac:dyDescent="0.2">
      <c r="A29" s="26">
        <v>36586</v>
      </c>
      <c r="B29" s="27">
        <v>10273.548144</v>
      </c>
      <c r="C29" s="28">
        <v>31031.476349999997</v>
      </c>
      <c r="D29" s="29">
        <v>41305.024493999998</v>
      </c>
      <c r="E29" s="35">
        <f t="shared" si="0"/>
        <v>-0.38991751604041125</v>
      </c>
      <c r="F29" s="31">
        <v>146</v>
      </c>
      <c r="G29" s="32">
        <v>861</v>
      </c>
      <c r="H29" s="32">
        <v>1007</v>
      </c>
      <c r="I29" s="35">
        <f t="shared" si="1"/>
        <v>-0.8412923561859732</v>
      </c>
      <c r="J29" s="6"/>
      <c r="K29" s="34">
        <v>613</v>
      </c>
      <c r="L29" s="32">
        <v>18237</v>
      </c>
      <c r="M29" s="35">
        <f t="shared" si="2"/>
        <v>-0.57016592816064859</v>
      </c>
      <c r="N29" s="31">
        <v>159</v>
      </c>
      <c r="O29" s="32">
        <v>4885</v>
      </c>
      <c r="P29" s="35">
        <f t="shared" si="3"/>
        <v>-0.11870828071441453</v>
      </c>
      <c r="Q29" s="6"/>
      <c r="R29" s="36"/>
      <c r="S29" s="37"/>
      <c r="T29" s="35"/>
      <c r="U29" s="7"/>
    </row>
    <row r="30" spans="1:21" x14ac:dyDescent="0.2">
      <c r="A30" s="26">
        <v>36617</v>
      </c>
      <c r="B30" s="27">
        <v>10077.277153999999</v>
      </c>
      <c r="C30" s="28">
        <v>20468.070545000002</v>
      </c>
      <c r="D30" s="29">
        <v>30545.347699000002</v>
      </c>
      <c r="E30" s="35">
        <f t="shared" si="0"/>
        <v>-0.4271530006563895</v>
      </c>
      <c r="F30" s="31">
        <v>126</v>
      </c>
      <c r="G30" s="32">
        <v>959</v>
      </c>
      <c r="H30" s="32">
        <v>1085</v>
      </c>
      <c r="I30" s="35">
        <f t="shared" si="1"/>
        <v>-0.81761640611867548</v>
      </c>
      <c r="J30" s="6"/>
      <c r="K30" s="34">
        <v>766</v>
      </c>
      <c r="L30" s="32">
        <v>16217</v>
      </c>
      <c r="M30" s="35">
        <f t="shared" si="2"/>
        <v>-0.64450436231312203</v>
      </c>
      <c r="N30" s="31">
        <v>108</v>
      </c>
      <c r="O30" s="32">
        <v>2482</v>
      </c>
      <c r="P30" s="35">
        <f t="shared" si="3"/>
        <v>-0.60313399424368397</v>
      </c>
      <c r="Q30" s="6"/>
      <c r="R30" s="36"/>
      <c r="S30" s="37"/>
      <c r="T30" s="35"/>
      <c r="U30" s="7"/>
    </row>
    <row r="31" spans="1:21" x14ac:dyDescent="0.2">
      <c r="A31" s="26">
        <v>36647</v>
      </c>
      <c r="B31" s="27">
        <v>14824.054023000001</v>
      </c>
      <c r="C31" s="28">
        <v>28097.168043000001</v>
      </c>
      <c r="D31" s="29">
        <v>42921.222066000002</v>
      </c>
      <c r="E31" s="35">
        <f t="shared" si="0"/>
        <v>-0.44124632803061858</v>
      </c>
      <c r="F31" s="31">
        <v>184</v>
      </c>
      <c r="G31" s="32">
        <v>1033</v>
      </c>
      <c r="H31" s="32">
        <v>1217</v>
      </c>
      <c r="I31" s="35">
        <f t="shared" si="1"/>
        <v>0.13844714686623005</v>
      </c>
      <c r="J31" s="6"/>
      <c r="K31" s="34">
        <v>951</v>
      </c>
      <c r="L31" s="32">
        <v>20243</v>
      </c>
      <c r="M31" s="35">
        <f t="shared" si="2"/>
        <v>-0.48716844425303374</v>
      </c>
      <c r="N31" s="31">
        <v>232</v>
      </c>
      <c r="O31" s="32">
        <v>7497</v>
      </c>
      <c r="P31" s="35">
        <f t="shared" si="3"/>
        <v>0.21645302612364103</v>
      </c>
      <c r="Q31" s="6"/>
      <c r="R31" s="36"/>
      <c r="S31" s="37"/>
      <c r="T31" s="35"/>
      <c r="U31" s="7"/>
    </row>
    <row r="32" spans="1:21" x14ac:dyDescent="0.2">
      <c r="A32" s="26">
        <v>36678</v>
      </c>
      <c r="B32" s="27">
        <v>14278.084537000001</v>
      </c>
      <c r="C32" s="28">
        <v>24740.036775</v>
      </c>
      <c r="D32" s="29">
        <v>39018.121312000003</v>
      </c>
      <c r="E32" s="35">
        <f t="shared" si="0"/>
        <v>-0.20080862496415541</v>
      </c>
      <c r="F32" s="31">
        <v>173</v>
      </c>
      <c r="G32" s="32">
        <v>786</v>
      </c>
      <c r="H32" s="32">
        <v>959</v>
      </c>
      <c r="I32" s="35">
        <f t="shared" si="1"/>
        <v>-0.2234817813765182</v>
      </c>
      <c r="J32" s="6"/>
      <c r="K32" s="34">
        <v>609</v>
      </c>
      <c r="L32" s="32">
        <v>16321</v>
      </c>
      <c r="M32" s="35">
        <f t="shared" si="2"/>
        <v>-0.49168431543540547</v>
      </c>
      <c r="N32" s="31">
        <v>241</v>
      </c>
      <c r="O32" s="32">
        <v>9507</v>
      </c>
      <c r="P32" s="35">
        <f t="shared" si="3"/>
        <v>1.0551232166018156</v>
      </c>
      <c r="Q32" s="6"/>
      <c r="R32" s="36"/>
      <c r="S32" s="37"/>
      <c r="T32" s="35"/>
      <c r="U32" s="7"/>
    </row>
    <row r="33" spans="1:21" x14ac:dyDescent="0.2">
      <c r="A33" s="26">
        <v>36708</v>
      </c>
      <c r="B33" s="27">
        <v>13943.834711000001</v>
      </c>
      <c r="C33" s="28">
        <v>18789.351334999999</v>
      </c>
      <c r="D33" s="29">
        <v>32733.186046000003</v>
      </c>
      <c r="E33" s="35">
        <f t="shared" si="0"/>
        <v>5.8709685167216641E-2</v>
      </c>
      <c r="F33" s="31">
        <v>196</v>
      </c>
      <c r="G33" s="32">
        <v>689</v>
      </c>
      <c r="H33" s="32">
        <v>885</v>
      </c>
      <c r="I33" s="35">
        <f t="shared" si="1"/>
        <v>1.4908256880733939E-2</v>
      </c>
      <c r="J33" s="6"/>
      <c r="K33" s="34">
        <v>597</v>
      </c>
      <c r="L33" s="32">
        <v>11930</v>
      </c>
      <c r="M33" s="35">
        <f t="shared" si="2"/>
        <v>-0.53232192559488811</v>
      </c>
      <c r="N33" s="31">
        <v>176</v>
      </c>
      <c r="O33" s="32">
        <v>4606</v>
      </c>
      <c r="P33" s="35">
        <f t="shared" si="3"/>
        <v>0.56400679117147701</v>
      </c>
      <c r="Q33" s="6"/>
      <c r="R33" s="36"/>
      <c r="S33" s="37"/>
      <c r="T33" s="35"/>
      <c r="U33" s="7"/>
    </row>
    <row r="34" spans="1:21" x14ac:dyDescent="0.2">
      <c r="A34" s="26">
        <v>36739</v>
      </c>
      <c r="B34" s="27">
        <v>19562.251292000001</v>
      </c>
      <c r="C34" s="28">
        <v>18049.865160000001</v>
      </c>
      <c r="D34" s="29">
        <v>37612.116452000002</v>
      </c>
      <c r="E34" s="35">
        <f t="shared" si="0"/>
        <v>0.20389592382049804</v>
      </c>
      <c r="F34" s="31">
        <v>214</v>
      </c>
      <c r="G34" s="32">
        <v>1094</v>
      </c>
      <c r="H34" s="32">
        <v>1308</v>
      </c>
      <c r="I34" s="35">
        <f t="shared" si="1"/>
        <v>0.24690181124880839</v>
      </c>
      <c r="J34" s="6"/>
      <c r="K34" s="34">
        <v>1020</v>
      </c>
      <c r="L34" s="32">
        <v>19839</v>
      </c>
      <c r="M34" s="35">
        <f t="shared" si="2"/>
        <v>-2.8928046989720957E-2</v>
      </c>
      <c r="N34" s="31">
        <v>152</v>
      </c>
      <c r="O34" s="32">
        <v>4027</v>
      </c>
      <c r="P34" s="35">
        <f t="shared" si="3"/>
        <v>-0.20003972983710772</v>
      </c>
      <c r="Q34" s="6"/>
      <c r="R34" s="36"/>
      <c r="S34" s="37"/>
      <c r="T34" s="35"/>
      <c r="U34" s="7"/>
    </row>
    <row r="35" spans="1:21" x14ac:dyDescent="0.2">
      <c r="A35" s="26">
        <v>36770</v>
      </c>
      <c r="B35" s="27">
        <v>17604.143956</v>
      </c>
      <c r="C35" s="28">
        <v>17285.264744</v>
      </c>
      <c r="D35" s="29">
        <v>34889.4087</v>
      </c>
      <c r="E35" s="35">
        <f t="shared" si="0"/>
        <v>-0.20443715197810963</v>
      </c>
      <c r="F35" s="31">
        <v>279</v>
      </c>
      <c r="G35" s="32">
        <v>671</v>
      </c>
      <c r="H35" s="32">
        <v>950</v>
      </c>
      <c r="I35" s="35">
        <f t="shared" si="1"/>
        <v>-0.27646610814927641</v>
      </c>
      <c r="J35" s="6"/>
      <c r="K35" s="34">
        <v>689</v>
      </c>
      <c r="L35" s="32">
        <v>15550</v>
      </c>
      <c r="M35" s="35">
        <f t="shared" si="2"/>
        <v>-0.43755199479147833</v>
      </c>
      <c r="N35" s="31">
        <v>145</v>
      </c>
      <c r="O35" s="32">
        <v>4139</v>
      </c>
      <c r="P35" s="35">
        <f t="shared" si="3"/>
        <v>-0.34992932307209046</v>
      </c>
      <c r="Q35" s="6"/>
      <c r="R35" s="36"/>
      <c r="S35" s="37"/>
      <c r="T35" s="35"/>
      <c r="U35" s="7"/>
    </row>
    <row r="36" spans="1:21" x14ac:dyDescent="0.2">
      <c r="A36" s="26">
        <v>36800</v>
      </c>
      <c r="B36" s="27">
        <v>16322.980351</v>
      </c>
      <c r="C36" s="28">
        <v>17367.268248</v>
      </c>
      <c r="D36" s="29">
        <v>33690.248598999999</v>
      </c>
      <c r="E36" s="35">
        <f t="shared" si="0"/>
        <v>-5.7720853638753788E-2</v>
      </c>
      <c r="F36" s="31">
        <v>273</v>
      </c>
      <c r="G36" s="32">
        <v>642</v>
      </c>
      <c r="H36" s="32">
        <v>915</v>
      </c>
      <c r="I36" s="35">
        <f t="shared" si="1"/>
        <v>-2.1390374331550777E-2</v>
      </c>
      <c r="J36" s="6"/>
      <c r="K36" s="34">
        <v>690</v>
      </c>
      <c r="L36" s="32">
        <v>14173</v>
      </c>
      <c r="M36" s="35">
        <f t="shared" si="2"/>
        <v>-0.40208403644954438</v>
      </c>
      <c r="N36" s="31">
        <v>137</v>
      </c>
      <c r="O36" s="32">
        <v>9315</v>
      </c>
      <c r="P36" s="35">
        <f t="shared" si="3"/>
        <v>1.0970283656010804</v>
      </c>
      <c r="Q36" s="6"/>
      <c r="R36" s="36"/>
      <c r="S36" s="37"/>
      <c r="T36" s="35"/>
      <c r="U36" s="7"/>
    </row>
    <row r="37" spans="1:21" x14ac:dyDescent="0.2">
      <c r="A37" s="26">
        <v>36831</v>
      </c>
      <c r="B37" s="27">
        <v>21192.011017000004</v>
      </c>
      <c r="C37" s="28">
        <v>22533.201532999999</v>
      </c>
      <c r="D37" s="29">
        <v>43725.212550000004</v>
      </c>
      <c r="E37" s="35">
        <f t="shared" si="0"/>
        <v>0.46252843261865761</v>
      </c>
      <c r="F37" s="31">
        <v>233</v>
      </c>
      <c r="G37" s="32">
        <v>826</v>
      </c>
      <c r="H37" s="32">
        <v>1059</v>
      </c>
      <c r="I37" s="35">
        <f t="shared" si="1"/>
        <v>0.1912260967379078</v>
      </c>
      <c r="J37" s="6"/>
      <c r="K37" s="34">
        <v>990</v>
      </c>
      <c r="L37" s="32">
        <v>19633</v>
      </c>
      <c r="M37" s="35">
        <f t="shared" si="2"/>
        <v>0.1602056494504196</v>
      </c>
      <c r="N37" s="31">
        <v>149</v>
      </c>
      <c r="O37" s="32">
        <v>3990</v>
      </c>
      <c r="P37" s="35">
        <f t="shared" si="3"/>
        <v>-0.23854961832061072</v>
      </c>
      <c r="Q37" s="6"/>
      <c r="R37" s="36"/>
      <c r="S37" s="37"/>
      <c r="T37" s="35"/>
      <c r="U37" s="7"/>
    </row>
    <row r="38" spans="1:21" ht="15" thickBot="1" x14ac:dyDescent="0.25">
      <c r="A38" s="38">
        <v>36861</v>
      </c>
      <c r="B38" s="39">
        <v>18809.491618</v>
      </c>
      <c r="C38" s="40">
        <v>18744.248435999998</v>
      </c>
      <c r="D38" s="41">
        <v>37553.740053999994</v>
      </c>
      <c r="E38" s="47">
        <f t="shared" si="0"/>
        <v>-0.30711378339083761</v>
      </c>
      <c r="F38" s="43">
        <v>156</v>
      </c>
      <c r="G38" s="44">
        <v>657</v>
      </c>
      <c r="H38" s="44">
        <v>813</v>
      </c>
      <c r="I38" s="47">
        <f t="shared" si="1"/>
        <v>-0.39777777777777779</v>
      </c>
      <c r="J38" s="6"/>
      <c r="K38" s="54">
        <v>792</v>
      </c>
      <c r="L38" s="55">
        <v>14617</v>
      </c>
      <c r="M38" s="47">
        <f t="shared" si="2"/>
        <v>-0.71666989726691221</v>
      </c>
      <c r="N38" s="57">
        <v>117</v>
      </c>
      <c r="O38" s="55">
        <v>3749</v>
      </c>
      <c r="P38" s="47">
        <f t="shared" si="3"/>
        <v>-0.23661168804724086</v>
      </c>
      <c r="Q38" s="6"/>
      <c r="R38" s="48"/>
      <c r="S38" s="49"/>
      <c r="T38" s="56"/>
      <c r="U38" s="7"/>
    </row>
    <row r="39" spans="1:21" x14ac:dyDescent="0.2">
      <c r="A39" s="14">
        <v>36892</v>
      </c>
      <c r="B39" s="15">
        <v>12085.035075000002</v>
      </c>
      <c r="C39" s="16">
        <v>24306.062446999997</v>
      </c>
      <c r="D39" s="17">
        <v>36391.097521999996</v>
      </c>
      <c r="E39" s="23">
        <f t="shared" si="0"/>
        <v>0.79328166795743393</v>
      </c>
      <c r="F39" s="19">
        <v>146</v>
      </c>
      <c r="G39" s="20">
        <v>816</v>
      </c>
      <c r="H39" s="20">
        <v>962</v>
      </c>
      <c r="I39" s="23">
        <f t="shared" si="1"/>
        <v>0.85714285714285721</v>
      </c>
      <c r="J39" s="6"/>
      <c r="K39" s="22">
        <v>896</v>
      </c>
      <c r="L39" s="20">
        <v>16415.643311000003</v>
      </c>
      <c r="M39" s="23">
        <f t="shared" si="2"/>
        <v>0.57706247583821724</v>
      </c>
      <c r="N39" s="19">
        <v>128</v>
      </c>
      <c r="O39" s="20">
        <v>3596.6458299999999</v>
      </c>
      <c r="P39" s="23">
        <f t="shared" si="3"/>
        <v>1.743436941266209</v>
      </c>
      <c r="Q39" s="6"/>
      <c r="R39" s="24"/>
      <c r="S39" s="25"/>
      <c r="T39" s="23"/>
      <c r="U39" s="7"/>
    </row>
    <row r="40" spans="1:21" x14ac:dyDescent="0.2">
      <c r="A40" s="26">
        <v>36923</v>
      </c>
      <c r="B40" s="27">
        <v>8877.0119999999988</v>
      </c>
      <c r="C40" s="28">
        <v>19800.007971999999</v>
      </c>
      <c r="D40" s="29">
        <v>28677.019971999998</v>
      </c>
      <c r="E40" s="35">
        <f t="shared" si="0"/>
        <v>0.14197754806755292</v>
      </c>
      <c r="F40" s="31">
        <v>83</v>
      </c>
      <c r="G40" s="32">
        <v>701</v>
      </c>
      <c r="H40" s="32">
        <v>784</v>
      </c>
      <c r="I40" s="35">
        <f t="shared" si="1"/>
        <v>-4.6228710462287159E-2</v>
      </c>
      <c r="J40" s="6"/>
      <c r="K40" s="34">
        <v>884</v>
      </c>
      <c r="L40" s="32">
        <v>14704.881673</v>
      </c>
      <c r="M40" s="35">
        <f t="shared" si="2"/>
        <v>1.291193778903085</v>
      </c>
      <c r="N40" s="31">
        <v>99</v>
      </c>
      <c r="O40" s="32">
        <v>2723.2215000000001</v>
      </c>
      <c r="P40" s="35">
        <f t="shared" si="3"/>
        <v>0.23055648441030274</v>
      </c>
      <c r="Q40" s="6"/>
      <c r="R40" s="36"/>
      <c r="S40" s="37"/>
      <c r="T40" s="35"/>
      <c r="U40" s="7"/>
    </row>
    <row r="41" spans="1:21" x14ac:dyDescent="0.2">
      <c r="A41" s="26">
        <v>36951</v>
      </c>
      <c r="B41" s="27">
        <v>12185.13283364</v>
      </c>
      <c r="C41" s="28">
        <v>22988.445960666664</v>
      </c>
      <c r="D41" s="29">
        <v>35173.578794306668</v>
      </c>
      <c r="E41" s="35">
        <f t="shared" si="0"/>
        <v>-0.14844309559927726</v>
      </c>
      <c r="F41" s="31">
        <v>61</v>
      </c>
      <c r="G41" s="32">
        <v>806</v>
      </c>
      <c r="H41" s="32">
        <v>867</v>
      </c>
      <c r="I41" s="35">
        <f t="shared" si="1"/>
        <v>-0.13902681231380343</v>
      </c>
      <c r="J41" s="6"/>
      <c r="K41" s="34">
        <v>683</v>
      </c>
      <c r="L41" s="32">
        <v>11347.902232999999</v>
      </c>
      <c r="M41" s="35">
        <f t="shared" si="2"/>
        <v>-0.37775389411635696</v>
      </c>
      <c r="N41" s="31">
        <v>144</v>
      </c>
      <c r="O41" s="32">
        <v>3671.0502030000002</v>
      </c>
      <c r="P41" s="35">
        <f t="shared" si="3"/>
        <v>-0.24850558792221078</v>
      </c>
      <c r="Q41" s="6"/>
      <c r="R41" s="36"/>
      <c r="S41" s="37"/>
      <c r="T41" s="35"/>
      <c r="U41" s="7"/>
    </row>
    <row r="42" spans="1:21" x14ac:dyDescent="0.2">
      <c r="A42" s="26">
        <v>36982</v>
      </c>
      <c r="B42" s="27">
        <v>10046.932000000001</v>
      </c>
      <c r="C42" s="28">
        <v>19531.079437</v>
      </c>
      <c r="D42" s="29">
        <v>29578.011437000001</v>
      </c>
      <c r="E42" s="35">
        <f t="shared" si="0"/>
        <v>-3.1668857448680088E-2</v>
      </c>
      <c r="F42" s="31">
        <v>51</v>
      </c>
      <c r="G42" s="32">
        <v>736</v>
      </c>
      <c r="H42" s="32">
        <v>787</v>
      </c>
      <c r="I42" s="35">
        <f t="shared" si="1"/>
        <v>-0.27465437788018432</v>
      </c>
      <c r="J42" s="6"/>
      <c r="K42" s="34">
        <v>560</v>
      </c>
      <c r="L42" s="32">
        <v>9513.38544</v>
      </c>
      <c r="M42" s="35">
        <f t="shared" si="2"/>
        <v>-0.41336958500339149</v>
      </c>
      <c r="N42" s="31">
        <v>139</v>
      </c>
      <c r="O42" s="32">
        <v>2741.9702440000001</v>
      </c>
      <c r="P42" s="35">
        <f t="shared" si="3"/>
        <v>0.10474224174053193</v>
      </c>
      <c r="Q42" s="6"/>
      <c r="R42" s="36"/>
      <c r="S42" s="37"/>
      <c r="T42" s="35"/>
      <c r="U42" s="7"/>
    </row>
    <row r="43" spans="1:21" x14ac:dyDescent="0.2">
      <c r="A43" s="26">
        <v>37012</v>
      </c>
      <c r="B43" s="27">
        <v>17116.850879999998</v>
      </c>
      <c r="C43" s="28">
        <v>28213.884849000002</v>
      </c>
      <c r="D43" s="29">
        <v>45330.735729</v>
      </c>
      <c r="E43" s="35">
        <f t="shared" si="0"/>
        <v>5.613804889559959E-2</v>
      </c>
      <c r="F43" s="31">
        <v>88</v>
      </c>
      <c r="G43" s="32">
        <v>1256</v>
      </c>
      <c r="H43" s="32">
        <v>1344</v>
      </c>
      <c r="I43" s="35">
        <f t="shared" si="1"/>
        <v>0.10435497124075588</v>
      </c>
      <c r="J43" s="6"/>
      <c r="K43" s="34">
        <v>906</v>
      </c>
      <c r="L43" s="32">
        <v>17684.415699000001</v>
      </c>
      <c r="M43" s="35">
        <f t="shared" si="2"/>
        <v>-0.12639353361655881</v>
      </c>
      <c r="N43" s="31">
        <v>119</v>
      </c>
      <c r="O43" s="32">
        <v>3116.6422919999995</v>
      </c>
      <c r="P43" s="35">
        <f t="shared" si="3"/>
        <v>-0.58428140696278519</v>
      </c>
      <c r="Q43" s="6"/>
      <c r="R43" s="36"/>
      <c r="S43" s="37"/>
      <c r="T43" s="35"/>
      <c r="U43" s="7"/>
    </row>
    <row r="44" spans="1:21" x14ac:dyDescent="0.2">
      <c r="A44" s="26">
        <v>37043</v>
      </c>
      <c r="B44" s="27">
        <v>11763.653425</v>
      </c>
      <c r="C44" s="28">
        <v>21292.339806</v>
      </c>
      <c r="D44" s="29">
        <v>33055.993231</v>
      </c>
      <c r="E44" s="35">
        <f t="shared" si="0"/>
        <v>-0.1528040787337025</v>
      </c>
      <c r="F44" s="31">
        <v>249</v>
      </c>
      <c r="G44" s="32">
        <v>731</v>
      </c>
      <c r="H44" s="32">
        <v>980</v>
      </c>
      <c r="I44" s="35">
        <f t="shared" si="1"/>
        <v>2.1897810218978186E-2</v>
      </c>
      <c r="J44" s="6"/>
      <c r="K44" s="34">
        <v>653</v>
      </c>
      <c r="L44" s="32">
        <v>14526.125596</v>
      </c>
      <c r="M44" s="35">
        <f t="shared" si="2"/>
        <v>-0.10997331070400096</v>
      </c>
      <c r="N44" s="31">
        <v>107</v>
      </c>
      <c r="O44" s="32">
        <v>3710.2897909999997</v>
      </c>
      <c r="P44" s="35">
        <f t="shared" si="3"/>
        <v>-0.60973074671294847</v>
      </c>
      <c r="Q44" s="6"/>
      <c r="R44" s="36"/>
      <c r="S44" s="37"/>
      <c r="T44" s="35"/>
      <c r="U44" s="7"/>
    </row>
    <row r="45" spans="1:21" x14ac:dyDescent="0.2">
      <c r="A45" s="26">
        <v>37073</v>
      </c>
      <c r="B45" s="27">
        <v>21139.356</v>
      </c>
      <c r="C45" s="28">
        <v>30765.798945000002</v>
      </c>
      <c r="D45" s="29">
        <v>51905.154945000002</v>
      </c>
      <c r="E45" s="35">
        <f t="shared" si="0"/>
        <v>0.58570433296830915</v>
      </c>
      <c r="F45" s="31">
        <v>92</v>
      </c>
      <c r="G45" s="32">
        <v>990</v>
      </c>
      <c r="H45" s="32">
        <v>1082</v>
      </c>
      <c r="I45" s="35">
        <f t="shared" si="1"/>
        <v>0.22259887005649714</v>
      </c>
      <c r="J45" s="6"/>
      <c r="K45" s="34">
        <v>539</v>
      </c>
      <c r="L45" s="32">
        <v>10692.079996</v>
      </c>
      <c r="M45" s="35">
        <f t="shared" si="2"/>
        <v>-0.10376529790444255</v>
      </c>
      <c r="N45" s="31">
        <v>103</v>
      </c>
      <c r="O45" s="32">
        <v>2335.6970959999999</v>
      </c>
      <c r="P45" s="35">
        <f t="shared" si="3"/>
        <v>-0.49290119496309159</v>
      </c>
      <c r="Q45" s="6"/>
      <c r="R45" s="36"/>
      <c r="S45" s="37"/>
      <c r="T45" s="35"/>
      <c r="U45" s="7"/>
    </row>
    <row r="46" spans="1:21" x14ac:dyDescent="0.2">
      <c r="A46" s="26">
        <v>37104</v>
      </c>
      <c r="B46" s="27">
        <v>27319.552522999998</v>
      </c>
      <c r="C46" s="28">
        <v>40065.431403000002</v>
      </c>
      <c r="D46" s="29">
        <v>67384.983926000001</v>
      </c>
      <c r="E46" s="35">
        <f t="shared" si="0"/>
        <v>0.79157649934418517</v>
      </c>
      <c r="F46" s="31">
        <v>116</v>
      </c>
      <c r="G46" s="32">
        <v>1400</v>
      </c>
      <c r="H46" s="32">
        <v>1516</v>
      </c>
      <c r="I46" s="35">
        <f t="shared" si="1"/>
        <v>0.15902140672782883</v>
      </c>
      <c r="J46" s="6"/>
      <c r="K46" s="34">
        <v>768</v>
      </c>
      <c r="L46" s="32">
        <v>14892.658594999999</v>
      </c>
      <c r="M46" s="35">
        <f t="shared" si="2"/>
        <v>-0.249324129492414</v>
      </c>
      <c r="N46" s="31">
        <v>133</v>
      </c>
      <c r="O46" s="32">
        <v>3571.6246120000001</v>
      </c>
      <c r="P46" s="35">
        <f t="shared" si="3"/>
        <v>-0.11308055326545818</v>
      </c>
      <c r="Q46" s="6"/>
      <c r="R46" s="36"/>
      <c r="S46" s="37"/>
      <c r="T46" s="35"/>
      <c r="U46" s="7"/>
    </row>
    <row r="47" spans="1:21" x14ac:dyDescent="0.2">
      <c r="A47" s="58">
        <v>37135</v>
      </c>
      <c r="B47" s="27">
        <v>20826.831706000001</v>
      </c>
      <c r="C47" s="28">
        <v>28512.898212</v>
      </c>
      <c r="D47" s="29">
        <v>49339.729917999997</v>
      </c>
      <c r="E47" s="35">
        <f t="shared" si="0"/>
        <v>0.41417501059569406</v>
      </c>
      <c r="F47" s="31">
        <v>99</v>
      </c>
      <c r="G47" s="32">
        <v>1101</v>
      </c>
      <c r="H47" s="32">
        <v>1200</v>
      </c>
      <c r="I47" s="35">
        <f t="shared" si="1"/>
        <v>0.26315789473684204</v>
      </c>
      <c r="J47" s="6"/>
      <c r="K47" s="34">
        <v>955</v>
      </c>
      <c r="L47" s="32">
        <v>16956.086309999999</v>
      </c>
      <c r="M47" s="35">
        <f t="shared" si="2"/>
        <v>9.0423556913183267E-2</v>
      </c>
      <c r="N47" s="31">
        <v>115</v>
      </c>
      <c r="O47" s="32">
        <v>3139.363679</v>
      </c>
      <c r="P47" s="35">
        <f t="shared" si="3"/>
        <v>-0.24151638584199075</v>
      </c>
      <c r="Q47" s="6"/>
      <c r="R47" s="36"/>
      <c r="S47" s="37"/>
      <c r="T47" s="35"/>
      <c r="U47" s="7"/>
    </row>
    <row r="48" spans="1:21" x14ac:dyDescent="0.2">
      <c r="A48" s="26">
        <v>37165</v>
      </c>
      <c r="B48" s="27">
        <v>31654.762914999999</v>
      </c>
      <c r="C48" s="28">
        <v>31821.64031178</v>
      </c>
      <c r="D48" s="29">
        <v>63476.403226779999</v>
      </c>
      <c r="E48" s="35">
        <f t="shared" si="0"/>
        <v>0.88411798269319153</v>
      </c>
      <c r="F48" s="31">
        <v>150</v>
      </c>
      <c r="G48" s="32">
        <v>1098</v>
      </c>
      <c r="H48" s="32">
        <v>1248</v>
      </c>
      <c r="I48" s="35">
        <f t="shared" si="1"/>
        <v>0.36393442622950811</v>
      </c>
      <c r="J48" s="6"/>
      <c r="K48" s="34">
        <v>1207</v>
      </c>
      <c r="L48" s="32">
        <v>19761.887633999999</v>
      </c>
      <c r="M48" s="35">
        <f t="shared" si="2"/>
        <v>0.3943334251040711</v>
      </c>
      <c r="N48" s="31">
        <v>190</v>
      </c>
      <c r="O48" s="32">
        <v>4599.6004830000002</v>
      </c>
      <c r="P48" s="35">
        <f t="shared" si="3"/>
        <v>-0.5062157291465379</v>
      </c>
      <c r="Q48" s="6"/>
      <c r="R48" s="36"/>
      <c r="S48" s="37"/>
      <c r="T48" s="35"/>
      <c r="U48" s="7"/>
    </row>
    <row r="49" spans="1:21" x14ac:dyDescent="0.2">
      <c r="A49" s="58">
        <v>37196</v>
      </c>
      <c r="B49" s="27">
        <v>33466.07329</v>
      </c>
      <c r="C49" s="28">
        <v>22985.441559999999</v>
      </c>
      <c r="D49" s="29">
        <v>56451.51485</v>
      </c>
      <c r="E49" s="35">
        <f t="shared" si="0"/>
        <v>0.29105181102201394</v>
      </c>
      <c r="F49" s="31">
        <v>143</v>
      </c>
      <c r="G49" s="32">
        <v>713</v>
      </c>
      <c r="H49" s="32">
        <v>856</v>
      </c>
      <c r="I49" s="35">
        <f t="shared" si="1"/>
        <v>-0.19169027384324833</v>
      </c>
      <c r="J49" s="6"/>
      <c r="K49" s="34">
        <v>1149</v>
      </c>
      <c r="L49" s="32">
        <v>17394.318519</v>
      </c>
      <c r="M49" s="35">
        <f t="shared" si="2"/>
        <v>-0.11402645958335456</v>
      </c>
      <c r="N49" s="31">
        <v>351</v>
      </c>
      <c r="O49" s="32">
        <v>6667.4180550000001</v>
      </c>
      <c r="P49" s="35">
        <f t="shared" si="3"/>
        <v>0.67103209398496233</v>
      </c>
      <c r="Q49" s="6"/>
      <c r="R49" s="36"/>
      <c r="S49" s="37"/>
      <c r="T49" s="35"/>
      <c r="U49" s="7"/>
    </row>
    <row r="50" spans="1:21" ht="15" thickBot="1" x14ac:dyDescent="0.25">
      <c r="A50" s="59">
        <v>37226</v>
      </c>
      <c r="B50" s="39">
        <v>30654.564263</v>
      </c>
      <c r="C50" s="40">
        <v>32230.978492000002</v>
      </c>
      <c r="D50" s="41">
        <v>62885.542755000002</v>
      </c>
      <c r="E50" s="47">
        <f t="shared" si="0"/>
        <v>0.67454806537443179</v>
      </c>
      <c r="F50" s="43">
        <v>124</v>
      </c>
      <c r="G50" s="44">
        <v>1125</v>
      </c>
      <c r="H50" s="44">
        <v>1249</v>
      </c>
      <c r="I50" s="47">
        <f t="shared" si="1"/>
        <v>0.5362853628536286</v>
      </c>
      <c r="J50" s="6"/>
      <c r="K50" s="46">
        <v>1265</v>
      </c>
      <c r="L50" s="44">
        <v>21437.11537</v>
      </c>
      <c r="M50" s="47">
        <f t="shared" si="2"/>
        <v>0.46658790244236159</v>
      </c>
      <c r="N50" s="43">
        <v>263</v>
      </c>
      <c r="O50" s="44">
        <v>5526.1681479999997</v>
      </c>
      <c r="P50" s="47">
        <f t="shared" si="3"/>
        <v>0.47403791624433178</v>
      </c>
      <c r="Q50" s="6"/>
      <c r="R50" s="48"/>
      <c r="S50" s="49"/>
      <c r="T50" s="47"/>
      <c r="U50" s="7"/>
    </row>
    <row r="51" spans="1:21" x14ac:dyDescent="0.2">
      <c r="A51" s="60">
        <v>37257</v>
      </c>
      <c r="B51" s="15">
        <v>24373.114000000001</v>
      </c>
      <c r="C51" s="16">
        <v>41300.767936410004</v>
      </c>
      <c r="D51" s="17">
        <v>65673.881936410005</v>
      </c>
      <c r="E51" s="23">
        <f t="shared" si="0"/>
        <v>0.80466890004367952</v>
      </c>
      <c r="F51" s="19">
        <v>119</v>
      </c>
      <c r="G51" s="20">
        <v>1366</v>
      </c>
      <c r="H51" s="20">
        <v>1485</v>
      </c>
      <c r="I51" s="23">
        <f t="shared" si="1"/>
        <v>0.54365904365904361</v>
      </c>
      <c r="J51" s="6"/>
      <c r="K51" s="50">
        <v>1508</v>
      </c>
      <c r="L51" s="51">
        <v>25622.231216</v>
      </c>
      <c r="M51" s="23">
        <f t="shared" si="2"/>
        <v>0.56084234596098526</v>
      </c>
      <c r="N51" s="53">
        <v>113</v>
      </c>
      <c r="O51" s="51">
        <v>3271.6010000000001</v>
      </c>
      <c r="P51" s="23">
        <f t="shared" si="3"/>
        <v>-9.0374433670606824E-2</v>
      </c>
      <c r="Q51" s="6"/>
      <c r="R51" s="24"/>
      <c r="S51" s="25"/>
      <c r="T51" s="52"/>
      <c r="U51" s="7"/>
    </row>
    <row r="52" spans="1:21" x14ac:dyDescent="0.2">
      <c r="A52" s="58">
        <v>37288</v>
      </c>
      <c r="B52" s="27">
        <v>28867.854586000001</v>
      </c>
      <c r="C52" s="28">
        <v>34613.838911999999</v>
      </c>
      <c r="D52" s="29">
        <v>63481.693498000001</v>
      </c>
      <c r="E52" s="35">
        <f t="shared" si="0"/>
        <v>1.2136781841342996</v>
      </c>
      <c r="F52" s="31">
        <v>131</v>
      </c>
      <c r="G52" s="32">
        <v>1180</v>
      </c>
      <c r="H52" s="32">
        <v>1311</v>
      </c>
      <c r="I52" s="35">
        <f t="shared" si="1"/>
        <v>0.67219387755102034</v>
      </c>
      <c r="J52" s="6"/>
      <c r="K52" s="34">
        <v>1212</v>
      </c>
      <c r="L52" s="32">
        <v>20275.383325000003</v>
      </c>
      <c r="M52" s="35">
        <f t="shared" si="2"/>
        <v>0.37881988960360968</v>
      </c>
      <c r="N52" s="31">
        <v>100</v>
      </c>
      <c r="O52" s="32">
        <v>2933.7544699999999</v>
      </c>
      <c r="P52" s="35">
        <f t="shared" si="3"/>
        <v>7.7310262863303558E-2</v>
      </c>
      <c r="Q52" s="6"/>
      <c r="R52" s="36"/>
      <c r="S52" s="37"/>
      <c r="T52" s="35"/>
      <c r="U52" s="7"/>
    </row>
    <row r="53" spans="1:21" x14ac:dyDescent="0.2">
      <c r="A53" s="58">
        <v>37316</v>
      </c>
      <c r="B53" s="27">
        <v>31122.562000000002</v>
      </c>
      <c r="C53" s="28">
        <v>37345.011662999997</v>
      </c>
      <c r="D53" s="29">
        <v>68467.573663000003</v>
      </c>
      <c r="E53" s="35">
        <f t="shared" si="0"/>
        <v>0.94656261915783313</v>
      </c>
      <c r="F53" s="31">
        <v>135</v>
      </c>
      <c r="G53" s="32">
        <v>1272</v>
      </c>
      <c r="H53" s="32">
        <v>1407</v>
      </c>
      <c r="I53" s="35">
        <f t="shared" si="1"/>
        <v>0.62283737024221453</v>
      </c>
      <c r="J53" s="6"/>
      <c r="K53" s="34">
        <v>1485</v>
      </c>
      <c r="L53" s="32">
        <v>21523.357851999997</v>
      </c>
      <c r="M53" s="35">
        <f t="shared" si="2"/>
        <v>0.89668164300971021</v>
      </c>
      <c r="N53" s="31">
        <v>84</v>
      </c>
      <c r="O53" s="32">
        <v>2901.9210940000003</v>
      </c>
      <c r="P53" s="35">
        <f t="shared" si="3"/>
        <v>-0.20951201058799573</v>
      </c>
      <c r="Q53" s="6"/>
      <c r="R53" s="36"/>
      <c r="S53" s="37"/>
      <c r="T53" s="35"/>
      <c r="U53" s="7"/>
    </row>
    <row r="54" spans="1:21" x14ac:dyDescent="0.2">
      <c r="A54" s="58">
        <v>37347</v>
      </c>
      <c r="B54" s="27">
        <v>36228.180228999998</v>
      </c>
      <c r="C54" s="28">
        <v>48529.760151979994</v>
      </c>
      <c r="D54" s="29">
        <v>84757.940380979999</v>
      </c>
      <c r="E54" s="35">
        <f t="shared" si="0"/>
        <v>1.8655726420794405</v>
      </c>
      <c r="F54" s="31">
        <v>181</v>
      </c>
      <c r="G54" s="32">
        <v>1501</v>
      </c>
      <c r="H54" s="32">
        <v>1682</v>
      </c>
      <c r="I54" s="35">
        <f t="shared" si="1"/>
        <v>1.1372299872935199</v>
      </c>
      <c r="J54" s="6"/>
      <c r="K54" s="34">
        <v>1398</v>
      </c>
      <c r="L54" s="32">
        <v>22447.544956999998</v>
      </c>
      <c r="M54" s="35">
        <f t="shared" si="2"/>
        <v>1.3595748431065355</v>
      </c>
      <c r="N54" s="31">
        <v>136</v>
      </c>
      <c r="O54" s="32">
        <v>3806.9842010000002</v>
      </c>
      <c r="P54" s="35">
        <f t="shared" si="3"/>
        <v>0.38841193092101256</v>
      </c>
      <c r="Q54" s="6"/>
      <c r="R54" s="36"/>
      <c r="S54" s="37"/>
      <c r="T54" s="35"/>
      <c r="U54" s="7"/>
    </row>
    <row r="55" spans="1:21" x14ac:dyDescent="0.2">
      <c r="A55" s="58">
        <v>37377</v>
      </c>
      <c r="B55" s="27">
        <v>42631.068999999996</v>
      </c>
      <c r="C55" s="28">
        <v>44712.843803147844</v>
      </c>
      <c r="D55" s="29">
        <v>87343.912803147832</v>
      </c>
      <c r="E55" s="35">
        <f t="shared" si="0"/>
        <v>0.92681436554029317</v>
      </c>
      <c r="F55" s="31">
        <v>173</v>
      </c>
      <c r="G55" s="32">
        <v>1308</v>
      </c>
      <c r="H55" s="32">
        <v>1481</v>
      </c>
      <c r="I55" s="35">
        <f t="shared" si="1"/>
        <v>0.10193452380952372</v>
      </c>
      <c r="J55" s="6"/>
      <c r="K55" s="34">
        <v>1143</v>
      </c>
      <c r="L55" s="32">
        <v>20068.182070181927</v>
      </c>
      <c r="M55" s="35">
        <f t="shared" si="2"/>
        <v>0.13479474876383502</v>
      </c>
      <c r="N55" s="31">
        <v>113</v>
      </c>
      <c r="O55" s="32">
        <v>5146.2459563083767</v>
      </c>
      <c r="P55" s="35">
        <f t="shared" si="3"/>
        <v>0.65121482485112137</v>
      </c>
      <c r="Q55" s="6"/>
      <c r="R55" s="36"/>
      <c r="S55" s="37"/>
      <c r="T55" s="35"/>
      <c r="U55" s="7"/>
    </row>
    <row r="56" spans="1:21" x14ac:dyDescent="0.2">
      <c r="A56" s="58">
        <v>37408</v>
      </c>
      <c r="B56" s="27">
        <v>35181.863644999998</v>
      </c>
      <c r="C56" s="28">
        <v>40788.819620889008</v>
      </c>
      <c r="D56" s="29">
        <v>75970.683265889005</v>
      </c>
      <c r="E56" s="35">
        <f t="shared" si="0"/>
        <v>1.2982423409575086</v>
      </c>
      <c r="F56" s="31">
        <v>145</v>
      </c>
      <c r="G56" s="32">
        <v>1191</v>
      </c>
      <c r="H56" s="32">
        <v>1336</v>
      </c>
      <c r="I56" s="35">
        <f t="shared" si="1"/>
        <v>0.36326530612244889</v>
      </c>
      <c r="J56" s="6"/>
      <c r="K56" s="34">
        <v>1064</v>
      </c>
      <c r="L56" s="32">
        <v>19183.269030572636</v>
      </c>
      <c r="M56" s="35">
        <f t="shared" si="2"/>
        <v>0.32060465151527073</v>
      </c>
      <c r="N56" s="31">
        <v>100</v>
      </c>
      <c r="O56" s="32">
        <v>4423.3022631062295</v>
      </c>
      <c r="P56" s="35">
        <f t="shared" si="3"/>
        <v>0.19217163948642901</v>
      </c>
      <c r="Q56" s="6"/>
      <c r="R56" s="36"/>
      <c r="S56" s="37"/>
      <c r="T56" s="35"/>
      <c r="U56" s="7"/>
    </row>
    <row r="57" spans="1:21" x14ac:dyDescent="0.2">
      <c r="A57" s="58">
        <v>37438</v>
      </c>
      <c r="B57" s="27">
        <v>44244.292000000001</v>
      </c>
      <c r="C57" s="28">
        <v>50828.594041789416</v>
      </c>
      <c r="D57" s="29">
        <v>95072.886041789418</v>
      </c>
      <c r="E57" s="35">
        <f t="shared" si="0"/>
        <v>0.83166558586581663</v>
      </c>
      <c r="F57" s="31">
        <v>168</v>
      </c>
      <c r="G57" s="32">
        <v>1520</v>
      </c>
      <c r="H57" s="32">
        <v>1688</v>
      </c>
      <c r="I57" s="35">
        <f t="shared" si="1"/>
        <v>0.56007393715341958</v>
      </c>
      <c r="J57" s="6"/>
      <c r="K57" s="34">
        <v>1201</v>
      </c>
      <c r="L57" s="32">
        <v>21639.550475153137</v>
      </c>
      <c r="M57" s="35">
        <f t="shared" si="2"/>
        <v>1.0238859495298089</v>
      </c>
      <c r="N57" s="31">
        <v>103</v>
      </c>
      <c r="O57" s="32">
        <v>4108.6231135276503</v>
      </c>
      <c r="P57" s="35">
        <f t="shared" si="3"/>
        <v>0.75905648063863951</v>
      </c>
      <c r="Q57" s="6"/>
      <c r="R57" s="36"/>
      <c r="S57" s="37"/>
      <c r="T57" s="35"/>
      <c r="U57" s="7"/>
    </row>
    <row r="58" spans="1:21" x14ac:dyDescent="0.2">
      <c r="A58" s="58">
        <v>37469</v>
      </c>
      <c r="B58" s="27">
        <v>39048.955000000002</v>
      </c>
      <c r="C58" s="28">
        <v>40617.928658798512</v>
      </c>
      <c r="D58" s="29">
        <v>79666.883658798513</v>
      </c>
      <c r="E58" s="35">
        <f t="shared" si="0"/>
        <v>0.18226463845841523</v>
      </c>
      <c r="F58" s="31">
        <v>177</v>
      </c>
      <c r="G58" s="32">
        <v>1161</v>
      </c>
      <c r="H58" s="32">
        <v>1338</v>
      </c>
      <c r="I58" s="35">
        <f t="shared" si="1"/>
        <v>-0.11741424802110823</v>
      </c>
      <c r="J58" s="6"/>
      <c r="K58" s="34">
        <v>1456</v>
      </c>
      <c r="L58" s="32">
        <v>24250.155717058595</v>
      </c>
      <c r="M58" s="35">
        <f t="shared" si="2"/>
        <v>0.62832952641513207</v>
      </c>
      <c r="N58" s="31">
        <v>95</v>
      </c>
      <c r="O58" s="32">
        <v>2729.9000127711324</v>
      </c>
      <c r="P58" s="35">
        <f t="shared" si="3"/>
        <v>-0.23566995153993175</v>
      </c>
      <c r="Q58" s="6"/>
      <c r="R58" s="36"/>
      <c r="S58" s="37"/>
      <c r="T58" s="35"/>
      <c r="U58" s="7"/>
    </row>
    <row r="59" spans="1:21" x14ac:dyDescent="0.2">
      <c r="A59" s="58">
        <v>37500</v>
      </c>
      <c r="B59" s="27">
        <v>42418.810805000001</v>
      </c>
      <c r="C59" s="28">
        <v>36852.580931564065</v>
      </c>
      <c r="D59" s="29">
        <v>79271.391736564066</v>
      </c>
      <c r="E59" s="35">
        <f t="shared" si="0"/>
        <v>0.60664421690813675</v>
      </c>
      <c r="F59" s="31">
        <v>184</v>
      </c>
      <c r="G59" s="32">
        <v>1186</v>
      </c>
      <c r="H59" s="32">
        <v>1370</v>
      </c>
      <c r="I59" s="35">
        <f t="shared" si="1"/>
        <v>0.14166666666666661</v>
      </c>
      <c r="J59" s="6"/>
      <c r="K59" s="34">
        <v>1300</v>
      </c>
      <c r="L59" s="32">
        <v>30222.216850373879</v>
      </c>
      <c r="M59" s="35">
        <f t="shared" si="2"/>
        <v>0.78238163558710272</v>
      </c>
      <c r="N59" s="31">
        <v>125</v>
      </c>
      <c r="O59" s="32">
        <v>4246.188731840457</v>
      </c>
      <c r="P59" s="35">
        <f t="shared" si="3"/>
        <v>0.35256350203841968</v>
      </c>
      <c r="Q59" s="6"/>
      <c r="R59" s="36"/>
      <c r="S59" s="37"/>
      <c r="T59" s="35"/>
      <c r="U59" s="7"/>
    </row>
    <row r="60" spans="1:21" x14ac:dyDescent="0.2">
      <c r="A60" s="58">
        <v>37530</v>
      </c>
      <c r="B60" s="27">
        <v>52835.244439999995</v>
      </c>
      <c r="C60" s="28">
        <v>49308.093195948219</v>
      </c>
      <c r="D60" s="29">
        <v>102143.33763594821</v>
      </c>
      <c r="E60" s="35">
        <f t="shared" si="0"/>
        <v>0.60915446439244758</v>
      </c>
      <c r="F60" s="31">
        <v>225</v>
      </c>
      <c r="G60" s="32">
        <v>1624</v>
      </c>
      <c r="H60" s="32">
        <v>1849</v>
      </c>
      <c r="I60" s="35">
        <f t="shared" si="1"/>
        <v>0.48157051282051277</v>
      </c>
      <c r="J60" s="6"/>
      <c r="K60" s="34">
        <v>1578</v>
      </c>
      <c r="L60" s="32">
        <v>33282.725778003813</v>
      </c>
      <c r="M60" s="35">
        <f t="shared" si="2"/>
        <v>0.68418758341391617</v>
      </c>
      <c r="N60" s="31">
        <v>151</v>
      </c>
      <c r="O60" s="32">
        <v>4386.1282072032382</v>
      </c>
      <c r="P60" s="35">
        <f t="shared" si="3"/>
        <v>-4.6411047347644563E-2</v>
      </c>
      <c r="Q60" s="6"/>
      <c r="R60" s="36"/>
      <c r="S60" s="37"/>
      <c r="T60" s="35"/>
      <c r="U60" s="7"/>
    </row>
    <row r="61" spans="1:21" x14ac:dyDescent="0.2">
      <c r="A61" s="58">
        <v>37561</v>
      </c>
      <c r="B61" s="27">
        <v>47540.445000000007</v>
      </c>
      <c r="C61" s="28">
        <v>38833.887241529759</v>
      </c>
      <c r="D61" s="29">
        <v>86374.332241529773</v>
      </c>
      <c r="E61" s="35">
        <f t="shared" si="0"/>
        <v>0.53006225733780776</v>
      </c>
      <c r="F61" s="31">
        <v>192</v>
      </c>
      <c r="G61" s="32">
        <v>1339</v>
      </c>
      <c r="H61" s="32">
        <v>1531</v>
      </c>
      <c r="I61" s="35">
        <f t="shared" si="1"/>
        <v>0.78855140186915884</v>
      </c>
      <c r="J61" s="6"/>
      <c r="K61" s="34">
        <v>1437</v>
      </c>
      <c r="L61" s="32">
        <v>34003.75523374576</v>
      </c>
      <c r="M61" s="35">
        <f t="shared" si="2"/>
        <v>0.9548771167207899</v>
      </c>
      <c r="N61" s="31">
        <v>89</v>
      </c>
      <c r="O61" s="32">
        <v>2901.2547517536364</v>
      </c>
      <c r="P61" s="35">
        <f t="shared" si="3"/>
        <v>-0.56486083101119777</v>
      </c>
      <c r="Q61" s="6"/>
      <c r="R61" s="36"/>
      <c r="S61" s="37"/>
      <c r="T61" s="35"/>
      <c r="U61" s="7"/>
    </row>
    <row r="62" spans="1:21" ht="15" thickBot="1" x14ac:dyDescent="0.25">
      <c r="A62" s="59">
        <v>37591</v>
      </c>
      <c r="B62" s="39">
        <v>47127.807000000001</v>
      </c>
      <c r="C62" s="40">
        <v>46343.446541414414</v>
      </c>
      <c r="D62" s="41">
        <v>93471.253541414422</v>
      </c>
      <c r="E62" s="47">
        <f t="shared" si="0"/>
        <v>0.48637110290317986</v>
      </c>
      <c r="F62" s="43">
        <v>204</v>
      </c>
      <c r="G62" s="44">
        <v>1523</v>
      </c>
      <c r="H62" s="44">
        <v>1727</v>
      </c>
      <c r="I62" s="47">
        <f t="shared" si="1"/>
        <v>0.38270616493194565</v>
      </c>
      <c r="J62" s="6"/>
      <c r="K62" s="54">
        <v>1613</v>
      </c>
      <c r="L62" s="55">
        <v>30563.933395915992</v>
      </c>
      <c r="M62" s="47">
        <f t="shared" si="2"/>
        <v>0.4257484212959195</v>
      </c>
      <c r="N62" s="57">
        <v>111</v>
      </c>
      <c r="O62" s="55">
        <v>3509.4885964418131</v>
      </c>
      <c r="P62" s="47">
        <f t="shared" si="3"/>
        <v>-0.36493271604267996</v>
      </c>
      <c r="Q62" s="6"/>
      <c r="R62" s="48"/>
      <c r="S62" s="49"/>
      <c r="T62" s="56"/>
      <c r="U62" s="7"/>
    </row>
    <row r="63" spans="1:21" x14ac:dyDescent="0.2">
      <c r="A63" s="61">
        <v>37622</v>
      </c>
      <c r="B63" s="62">
        <v>28242.327000000001</v>
      </c>
      <c r="C63" s="63">
        <v>44330.298752445437</v>
      </c>
      <c r="D63" s="64">
        <v>72572.625752445441</v>
      </c>
      <c r="E63" s="52">
        <f t="shared" si="0"/>
        <v>0.10504547032434108</v>
      </c>
      <c r="F63" s="53">
        <v>126</v>
      </c>
      <c r="G63" s="51">
        <v>1742</v>
      </c>
      <c r="H63" s="51">
        <v>1868</v>
      </c>
      <c r="I63" s="52">
        <f t="shared" si="1"/>
        <v>0.25791245791245787</v>
      </c>
      <c r="J63" s="6"/>
      <c r="K63" s="22">
        <v>1603</v>
      </c>
      <c r="L63" s="20">
        <v>27472.127097429882</v>
      </c>
      <c r="M63" s="52">
        <f t="shared" si="2"/>
        <v>7.219885988206598E-2</v>
      </c>
      <c r="N63" s="19">
        <v>79</v>
      </c>
      <c r="O63" s="20">
        <v>2375.1334068921628</v>
      </c>
      <c r="P63" s="52">
        <f t="shared" si="3"/>
        <v>-0.27401495265096121</v>
      </c>
      <c r="Q63" s="6"/>
      <c r="R63" s="24"/>
      <c r="S63" s="25"/>
      <c r="T63" s="23"/>
      <c r="U63" s="7"/>
    </row>
    <row r="64" spans="1:21" x14ac:dyDescent="0.2">
      <c r="A64" s="58">
        <v>37653</v>
      </c>
      <c r="B64" s="27">
        <v>46298.097269000005</v>
      </c>
      <c r="C64" s="28">
        <v>40742.978902284252</v>
      </c>
      <c r="D64" s="29">
        <v>87041.07617128425</v>
      </c>
      <c r="E64" s="35">
        <f t="shared" si="0"/>
        <v>0.37112089131690373</v>
      </c>
      <c r="F64" s="31">
        <v>178</v>
      </c>
      <c r="G64" s="32">
        <v>1726</v>
      </c>
      <c r="H64" s="32">
        <v>1904</v>
      </c>
      <c r="I64" s="35">
        <f t="shared" si="1"/>
        <v>0.45232646834477497</v>
      </c>
      <c r="J64" s="6"/>
      <c r="K64" s="34">
        <v>1453</v>
      </c>
      <c r="L64" s="32">
        <v>24569.753833262002</v>
      </c>
      <c r="M64" s="35">
        <f t="shared" si="2"/>
        <v>0.21180218590328415</v>
      </c>
      <c r="N64" s="31">
        <v>75</v>
      </c>
      <c r="O64" s="32">
        <v>2632.8207422311707</v>
      </c>
      <c r="P64" s="35">
        <f t="shared" si="3"/>
        <v>-0.10257631674569867</v>
      </c>
      <c r="Q64" s="6"/>
      <c r="R64" s="36"/>
      <c r="S64" s="37"/>
      <c r="T64" s="35"/>
      <c r="U64" s="7"/>
    </row>
    <row r="65" spans="1:21" x14ac:dyDescent="0.2">
      <c r="A65" s="58">
        <v>37681</v>
      </c>
      <c r="B65" s="27">
        <v>47994.578483999998</v>
      </c>
      <c r="C65" s="28">
        <v>42555.526897568328</v>
      </c>
      <c r="D65" s="29">
        <v>90550.105381568326</v>
      </c>
      <c r="E65" s="35">
        <f t="shared" si="0"/>
        <v>0.32252540198458601</v>
      </c>
      <c r="F65" s="31">
        <v>170</v>
      </c>
      <c r="G65" s="32">
        <v>1820</v>
      </c>
      <c r="H65" s="32">
        <v>1990</v>
      </c>
      <c r="I65" s="35">
        <f t="shared" si="1"/>
        <v>0.41435678749111582</v>
      </c>
      <c r="J65" s="6"/>
      <c r="K65" s="34">
        <v>1242</v>
      </c>
      <c r="L65" s="32">
        <v>21499.382279559868</v>
      </c>
      <c r="M65" s="35">
        <f t="shared" si="2"/>
        <v>-1.1139327146345579E-3</v>
      </c>
      <c r="N65" s="31">
        <v>62</v>
      </c>
      <c r="O65" s="32">
        <v>1629.6340592001593</v>
      </c>
      <c r="P65" s="35">
        <f t="shared" si="3"/>
        <v>-0.4384292313910314</v>
      </c>
      <c r="Q65" s="6"/>
      <c r="R65" s="36"/>
      <c r="S65" s="37"/>
      <c r="T65" s="35"/>
      <c r="U65" s="7"/>
    </row>
    <row r="66" spans="1:21" x14ac:dyDescent="0.2">
      <c r="A66" s="58">
        <v>37712</v>
      </c>
      <c r="B66" s="27">
        <v>50117.430141999997</v>
      </c>
      <c r="C66" s="28">
        <v>47296.528301035534</v>
      </c>
      <c r="D66" s="29">
        <v>97413.958443035532</v>
      </c>
      <c r="E66" s="35">
        <f t="shared" si="0"/>
        <v>0.14931955643527628</v>
      </c>
      <c r="F66" s="31">
        <v>188</v>
      </c>
      <c r="G66" s="32">
        <v>1881</v>
      </c>
      <c r="H66" s="32">
        <v>2069</v>
      </c>
      <c r="I66" s="35">
        <f t="shared" si="1"/>
        <v>0.23008323424494659</v>
      </c>
      <c r="J66" s="6"/>
      <c r="K66" s="34">
        <v>1187</v>
      </c>
      <c r="L66" s="32">
        <v>21599.763283158383</v>
      </c>
      <c r="M66" s="35">
        <f t="shared" si="2"/>
        <v>-3.7767233586817883E-2</v>
      </c>
      <c r="N66" s="31">
        <v>75</v>
      </c>
      <c r="O66" s="32">
        <v>2086.7381324511234</v>
      </c>
      <c r="P66" s="35">
        <f t="shared" si="3"/>
        <v>-0.45186582810010367</v>
      </c>
      <c r="Q66" s="6"/>
      <c r="R66" s="36"/>
      <c r="S66" s="37"/>
      <c r="T66" s="35"/>
      <c r="U66" s="7"/>
    </row>
    <row r="67" spans="1:21" x14ac:dyDescent="0.2">
      <c r="A67" s="58">
        <v>37742</v>
      </c>
      <c r="B67" s="27">
        <v>51420.619257999999</v>
      </c>
      <c r="C67" s="28">
        <v>51483.62643344939</v>
      </c>
      <c r="D67" s="29">
        <v>102904.24569144938</v>
      </c>
      <c r="E67" s="35">
        <f t="shared" si="0"/>
        <v>0.17815016970181774</v>
      </c>
      <c r="F67" s="31">
        <v>202</v>
      </c>
      <c r="G67" s="32">
        <v>2037</v>
      </c>
      <c r="H67" s="32">
        <v>2239</v>
      </c>
      <c r="I67" s="35">
        <f t="shared" si="1"/>
        <v>0.51181634031060086</v>
      </c>
      <c r="J67" s="6"/>
      <c r="K67" s="34">
        <v>1377</v>
      </c>
      <c r="L67" s="32">
        <v>26094.431670693099</v>
      </c>
      <c r="M67" s="35">
        <f t="shared" si="2"/>
        <v>0.30028876454460729</v>
      </c>
      <c r="N67" s="31">
        <v>77</v>
      </c>
      <c r="O67" s="32">
        <v>2438.3221244930273</v>
      </c>
      <c r="P67" s="35">
        <f t="shared" si="3"/>
        <v>-0.52619401692138701</v>
      </c>
      <c r="Q67" s="6"/>
      <c r="R67" s="36"/>
      <c r="S67" s="37"/>
      <c r="T67" s="35"/>
      <c r="U67" s="7"/>
    </row>
    <row r="68" spans="1:21" x14ac:dyDescent="0.2">
      <c r="A68" s="58">
        <v>37773</v>
      </c>
      <c r="B68" s="27">
        <v>45462.803</v>
      </c>
      <c r="C68" s="28">
        <v>48426.060919317424</v>
      </c>
      <c r="D68" s="29">
        <v>93888.863919317431</v>
      </c>
      <c r="E68" s="35">
        <f t="shared" si="0"/>
        <v>0.23585651573932509</v>
      </c>
      <c r="F68" s="31">
        <v>180</v>
      </c>
      <c r="G68" s="32">
        <v>1747</v>
      </c>
      <c r="H68" s="32">
        <v>1927</v>
      </c>
      <c r="I68" s="35">
        <f t="shared" si="1"/>
        <v>0.44236526946107779</v>
      </c>
      <c r="J68" s="6"/>
      <c r="K68" s="34">
        <v>2439</v>
      </c>
      <c r="L68" s="32">
        <v>47210.147635082671</v>
      </c>
      <c r="M68" s="35">
        <f t="shared" si="2"/>
        <v>1.4610063884233297</v>
      </c>
      <c r="N68" s="31">
        <v>110</v>
      </c>
      <c r="O68" s="32">
        <v>3175.3872617109364</v>
      </c>
      <c r="P68" s="35">
        <f t="shared" si="3"/>
        <v>-0.28212293150388379</v>
      </c>
      <c r="Q68" s="6"/>
      <c r="R68" s="36"/>
      <c r="S68" s="37"/>
      <c r="T68" s="35"/>
      <c r="U68" s="7"/>
    </row>
    <row r="69" spans="1:21" x14ac:dyDescent="0.2">
      <c r="A69" s="58">
        <v>37803</v>
      </c>
      <c r="B69" s="27">
        <v>52205.613777999999</v>
      </c>
      <c r="C69" s="28">
        <v>56138.768275049595</v>
      </c>
      <c r="D69" s="29">
        <v>108344.3820530496</v>
      </c>
      <c r="E69" s="35">
        <f t="shared" si="0"/>
        <v>0.13959285937135313</v>
      </c>
      <c r="F69" s="31">
        <v>213</v>
      </c>
      <c r="G69" s="32">
        <v>2230</v>
      </c>
      <c r="H69" s="32">
        <v>2443</v>
      </c>
      <c r="I69" s="35">
        <f t="shared" si="1"/>
        <v>0.44727488151658767</v>
      </c>
      <c r="J69" s="6"/>
      <c r="K69" s="34">
        <v>1711</v>
      </c>
      <c r="L69" s="32">
        <v>30315.776845243283</v>
      </c>
      <c r="M69" s="35">
        <f t="shared" si="2"/>
        <v>0.40094300387858439</v>
      </c>
      <c r="N69" s="31">
        <v>65</v>
      </c>
      <c r="O69" s="32">
        <v>1942.7429106518916</v>
      </c>
      <c r="P69" s="35">
        <f t="shared" si="3"/>
        <v>-0.52715475307155657</v>
      </c>
      <c r="Q69" s="6"/>
      <c r="R69" s="36"/>
      <c r="S69" s="37"/>
      <c r="T69" s="35"/>
      <c r="U69" s="7"/>
    </row>
    <row r="70" spans="1:21" x14ac:dyDescent="0.2">
      <c r="A70" s="58">
        <v>37834</v>
      </c>
      <c r="B70" s="27">
        <v>47037.752709</v>
      </c>
      <c r="C70" s="28">
        <v>49270.138220794222</v>
      </c>
      <c r="D70" s="29">
        <v>96307.89092979423</v>
      </c>
      <c r="E70" s="35">
        <f t="shared" si="0"/>
        <v>0.20888236751253753</v>
      </c>
      <c r="F70" s="31">
        <v>170</v>
      </c>
      <c r="G70" s="32">
        <v>1797</v>
      </c>
      <c r="H70" s="32">
        <v>1967</v>
      </c>
      <c r="I70" s="35">
        <f t="shared" si="1"/>
        <v>0.47010463378176381</v>
      </c>
      <c r="J70" s="6"/>
      <c r="K70" s="34">
        <v>1254</v>
      </c>
      <c r="L70" s="32">
        <v>23312.258508934654</v>
      </c>
      <c r="M70" s="35">
        <f t="shared" si="2"/>
        <v>-3.8675925180314819E-2</v>
      </c>
      <c r="N70" s="31">
        <v>59</v>
      </c>
      <c r="O70" s="32">
        <v>2110.3857751698829</v>
      </c>
      <c r="P70" s="35">
        <f t="shared" si="3"/>
        <v>-0.22693660379611413</v>
      </c>
      <c r="Q70" s="6"/>
      <c r="R70" s="36"/>
      <c r="S70" s="37"/>
      <c r="T70" s="35"/>
      <c r="U70" s="7"/>
    </row>
    <row r="71" spans="1:21" x14ac:dyDescent="0.2">
      <c r="A71" s="58">
        <v>37865</v>
      </c>
      <c r="B71" s="27">
        <v>57997.394099000005</v>
      </c>
      <c r="C71" s="28">
        <v>54664.075860714402</v>
      </c>
      <c r="D71" s="29">
        <v>112661.46995971441</v>
      </c>
      <c r="E71" s="35">
        <f t="shared" si="0"/>
        <v>0.42121221151399446</v>
      </c>
      <c r="F71" s="31">
        <v>229</v>
      </c>
      <c r="G71" s="32">
        <v>1865</v>
      </c>
      <c r="H71" s="32">
        <v>2094</v>
      </c>
      <c r="I71" s="35">
        <f t="shared" si="1"/>
        <v>0.52846715328467164</v>
      </c>
      <c r="J71" s="6"/>
      <c r="K71" s="34">
        <v>1669</v>
      </c>
      <c r="L71" s="32">
        <v>32404.923901370639</v>
      </c>
      <c r="M71" s="35">
        <f t="shared" si="2"/>
        <v>7.2221937318597274E-2</v>
      </c>
      <c r="N71" s="31">
        <v>55</v>
      </c>
      <c r="O71" s="32">
        <v>1528.619280326925</v>
      </c>
      <c r="P71" s="35">
        <f t="shared" si="3"/>
        <v>-0.64000204021445739</v>
      </c>
      <c r="Q71" s="6"/>
      <c r="R71" s="36"/>
      <c r="S71" s="65"/>
      <c r="T71" s="35"/>
      <c r="U71" s="7"/>
    </row>
    <row r="72" spans="1:21" x14ac:dyDescent="0.2">
      <c r="A72" s="58">
        <v>37895</v>
      </c>
      <c r="B72" s="27">
        <v>60931.045869999994</v>
      </c>
      <c r="C72" s="28">
        <v>63611.966004932801</v>
      </c>
      <c r="D72" s="29">
        <v>124543.0118749328</v>
      </c>
      <c r="E72" s="35">
        <f t="shared" si="0"/>
        <v>0.21929647843327649</v>
      </c>
      <c r="F72" s="31">
        <v>230</v>
      </c>
      <c r="G72" s="32">
        <v>2265</v>
      </c>
      <c r="H72" s="32">
        <v>2495</v>
      </c>
      <c r="I72" s="35">
        <f t="shared" si="1"/>
        <v>0.34937804218496482</v>
      </c>
      <c r="J72" s="6"/>
      <c r="K72" s="34">
        <v>1718</v>
      </c>
      <c r="L72" s="32">
        <v>34959.050143573069</v>
      </c>
      <c r="M72" s="35">
        <f t="shared" si="2"/>
        <v>5.0366198272051355E-2</v>
      </c>
      <c r="N72" s="31">
        <v>71</v>
      </c>
      <c r="O72" s="32">
        <v>2281.6387582765474</v>
      </c>
      <c r="P72" s="35">
        <f t="shared" si="3"/>
        <v>-0.4798057305918545</v>
      </c>
      <c r="Q72" s="6"/>
      <c r="R72" s="36"/>
      <c r="S72" s="65"/>
      <c r="T72" s="35"/>
      <c r="U72" s="7"/>
    </row>
    <row r="73" spans="1:21" x14ac:dyDescent="0.2">
      <c r="A73" s="58">
        <v>37926</v>
      </c>
      <c r="B73" s="27">
        <v>54982.323558000004</v>
      </c>
      <c r="C73" s="28">
        <v>48525.71737177451</v>
      </c>
      <c r="D73" s="29">
        <v>103508.04092977452</v>
      </c>
      <c r="E73" s="35">
        <f t="shared" si="0"/>
        <v>0.19836574412330643</v>
      </c>
      <c r="F73" s="31">
        <v>206</v>
      </c>
      <c r="G73" s="32">
        <v>1706</v>
      </c>
      <c r="H73" s="32">
        <v>1912</v>
      </c>
      <c r="I73" s="35">
        <f t="shared" si="1"/>
        <v>0.24885695623775317</v>
      </c>
      <c r="J73" s="6"/>
      <c r="K73" s="34">
        <v>1283</v>
      </c>
      <c r="L73" s="32">
        <v>27024.581575705837</v>
      </c>
      <c r="M73" s="35">
        <f t="shared" si="2"/>
        <v>-0.20524714432462743</v>
      </c>
      <c r="N73" s="31">
        <v>51</v>
      </c>
      <c r="O73" s="32">
        <v>1535.0275274825926</v>
      </c>
      <c r="P73" s="35">
        <f t="shared" si="3"/>
        <v>-0.47090908629972617</v>
      </c>
      <c r="Q73" s="6"/>
      <c r="R73" s="36"/>
      <c r="S73" s="65"/>
      <c r="T73" s="35"/>
      <c r="U73" s="7"/>
    </row>
    <row r="74" spans="1:21" ht="15" thickBot="1" x14ac:dyDescent="0.25">
      <c r="A74" s="66">
        <v>37956</v>
      </c>
      <c r="B74" s="67">
        <v>66215.740409999999</v>
      </c>
      <c r="C74" s="68">
        <v>56805.637507760985</v>
      </c>
      <c r="D74" s="69">
        <v>123021.37791776098</v>
      </c>
      <c r="E74" s="56">
        <f t="shared" si="0"/>
        <v>0.31614130822856401</v>
      </c>
      <c r="F74" s="57">
        <v>213</v>
      </c>
      <c r="G74" s="55">
        <v>1866</v>
      </c>
      <c r="H74" s="55">
        <v>2079</v>
      </c>
      <c r="I74" s="56">
        <f t="shared" si="1"/>
        <v>0.20382165605095537</v>
      </c>
      <c r="J74" s="6"/>
      <c r="K74" s="46">
        <v>1378</v>
      </c>
      <c r="L74" s="44">
        <v>29123.893760226285</v>
      </c>
      <c r="M74" s="56">
        <f t="shared" si="2"/>
        <v>-4.7115651543794046E-2</v>
      </c>
      <c r="N74" s="43">
        <v>51</v>
      </c>
      <c r="O74" s="44">
        <v>1173.2487056924263</v>
      </c>
      <c r="P74" s="56">
        <f t="shared" si="3"/>
        <v>-0.66569240120000528</v>
      </c>
      <c r="Q74" s="6"/>
      <c r="R74" s="48"/>
      <c r="S74" s="70"/>
      <c r="T74" s="47"/>
      <c r="U74" s="7"/>
    </row>
    <row r="75" spans="1:21" x14ac:dyDescent="0.2">
      <c r="A75" s="60">
        <v>37987</v>
      </c>
      <c r="B75" s="15">
        <v>40288.398000000001</v>
      </c>
      <c r="C75" s="15">
        <v>45717.365376062866</v>
      </c>
      <c r="D75" s="17">
        <v>86005.763376062867</v>
      </c>
      <c r="E75" s="23">
        <f t="shared" si="0"/>
        <v>0.18509923658322069</v>
      </c>
      <c r="F75" s="19">
        <v>157</v>
      </c>
      <c r="G75" s="20">
        <v>1479</v>
      </c>
      <c r="H75" s="20">
        <v>1636</v>
      </c>
      <c r="I75" s="23">
        <f t="shared" si="1"/>
        <v>-0.12419700214132767</v>
      </c>
      <c r="J75" s="6"/>
      <c r="K75" s="22">
        <v>1158</v>
      </c>
      <c r="L75" s="20">
        <v>27266.770411788606</v>
      </c>
      <c r="M75" s="23">
        <f t="shared" si="2"/>
        <v>-7.4750922967478095E-3</v>
      </c>
      <c r="N75" s="19">
        <v>90</v>
      </c>
      <c r="O75" s="20">
        <v>2527.4711548472237</v>
      </c>
      <c r="P75" s="23">
        <f t="shared" si="3"/>
        <v>6.4138606914881935E-2</v>
      </c>
      <c r="Q75" s="6"/>
      <c r="R75" s="71">
        <v>18</v>
      </c>
      <c r="S75" s="72">
        <v>1690</v>
      </c>
      <c r="T75" s="23"/>
      <c r="U75" s="7"/>
    </row>
    <row r="76" spans="1:21" x14ac:dyDescent="0.2">
      <c r="A76" s="58">
        <v>38018</v>
      </c>
      <c r="B76" s="27">
        <v>45834.164482</v>
      </c>
      <c r="C76" s="27">
        <v>54860.672829771123</v>
      </c>
      <c r="D76" s="29">
        <v>100694.83731177112</v>
      </c>
      <c r="E76" s="35">
        <f t="shared" si="0"/>
        <v>0.15686572065835036</v>
      </c>
      <c r="F76" s="31">
        <v>178</v>
      </c>
      <c r="G76" s="32">
        <v>1861</v>
      </c>
      <c r="H76" s="32">
        <v>2039</v>
      </c>
      <c r="I76" s="35">
        <f t="shared" si="1"/>
        <v>7.0903361344537785E-2</v>
      </c>
      <c r="J76" s="6"/>
      <c r="K76" s="34">
        <v>1320</v>
      </c>
      <c r="L76" s="32">
        <v>28799.822701051489</v>
      </c>
      <c r="M76" s="35">
        <f t="shared" si="2"/>
        <v>0.17216570001051101</v>
      </c>
      <c r="N76" s="31">
        <v>233</v>
      </c>
      <c r="O76" s="32">
        <v>3858.2016653518021</v>
      </c>
      <c r="P76" s="35">
        <f t="shared" si="3"/>
        <v>0.46542512502472477</v>
      </c>
      <c r="Q76" s="6"/>
      <c r="R76" s="73">
        <v>20</v>
      </c>
      <c r="S76" s="65">
        <v>1650</v>
      </c>
      <c r="T76" s="35"/>
      <c r="U76" s="7"/>
    </row>
    <row r="77" spans="1:21" x14ac:dyDescent="0.2">
      <c r="A77" s="58">
        <v>38047</v>
      </c>
      <c r="B77" s="27">
        <v>63434.672035769996</v>
      </c>
      <c r="C77" s="27">
        <v>63320.418044299586</v>
      </c>
      <c r="D77" s="29">
        <v>126755.09008006958</v>
      </c>
      <c r="E77" s="35">
        <f t="shared" si="0"/>
        <v>0.39983371135723567</v>
      </c>
      <c r="F77" s="31">
        <v>222</v>
      </c>
      <c r="G77" s="32">
        <v>2164</v>
      </c>
      <c r="H77" s="32">
        <v>2386</v>
      </c>
      <c r="I77" s="35">
        <f t="shared" si="1"/>
        <v>0.19899497487437179</v>
      </c>
      <c r="J77" s="6"/>
      <c r="K77" s="34">
        <v>1521</v>
      </c>
      <c r="L77" s="32">
        <v>32199.585868329406</v>
      </c>
      <c r="M77" s="35">
        <f t="shared" si="2"/>
        <v>0.49769818730757454</v>
      </c>
      <c r="N77" s="31">
        <v>120</v>
      </c>
      <c r="O77" s="32">
        <v>4073.6453678516955</v>
      </c>
      <c r="P77" s="35">
        <f t="shared" si="3"/>
        <v>1.499730135642281</v>
      </c>
      <c r="Q77" s="6"/>
      <c r="R77" s="73">
        <v>13</v>
      </c>
      <c r="S77" s="65">
        <v>996</v>
      </c>
      <c r="T77" s="35"/>
      <c r="U77" s="7"/>
    </row>
    <row r="78" spans="1:21" x14ac:dyDescent="0.2">
      <c r="A78" s="58">
        <v>38078</v>
      </c>
      <c r="B78" s="27">
        <v>56811.214993040005</v>
      </c>
      <c r="C78" s="28">
        <v>56021.165963950087</v>
      </c>
      <c r="D78" s="29">
        <v>112832.38095699009</v>
      </c>
      <c r="E78" s="35">
        <f t="shared" si="0"/>
        <v>0.15827734300491181</v>
      </c>
      <c r="F78" s="31">
        <v>189</v>
      </c>
      <c r="G78" s="32">
        <v>1797</v>
      </c>
      <c r="H78" s="32">
        <v>1986</v>
      </c>
      <c r="I78" s="35">
        <f t="shared" si="1"/>
        <v>-4.0115998066698855E-2</v>
      </c>
      <c r="J78" s="6"/>
      <c r="K78" s="34">
        <v>1133</v>
      </c>
      <c r="L78" s="32">
        <v>25645.689325842402</v>
      </c>
      <c r="M78" s="35">
        <f t="shared" si="2"/>
        <v>0.18731344365420344</v>
      </c>
      <c r="N78" s="31">
        <v>58</v>
      </c>
      <c r="O78" s="32">
        <v>1600.0331229402309</v>
      </c>
      <c r="P78" s="35">
        <f t="shared" si="3"/>
        <v>-0.23323722413564141</v>
      </c>
      <c r="Q78" s="6"/>
      <c r="R78" s="73">
        <v>15</v>
      </c>
      <c r="S78" s="65">
        <v>1434</v>
      </c>
      <c r="T78" s="35"/>
      <c r="U78" s="7"/>
    </row>
    <row r="79" spans="1:21" x14ac:dyDescent="0.2">
      <c r="A79" s="58">
        <v>38108</v>
      </c>
      <c r="B79" s="27">
        <v>60331.691588000002</v>
      </c>
      <c r="C79" s="28">
        <v>54394.944932503218</v>
      </c>
      <c r="D79" s="29">
        <v>114726.63652050322</v>
      </c>
      <c r="E79" s="35">
        <f t="shared" si="0"/>
        <v>0.11488729886327897</v>
      </c>
      <c r="F79" s="31">
        <v>211</v>
      </c>
      <c r="G79" s="32">
        <v>1734</v>
      </c>
      <c r="H79" s="32">
        <v>1945</v>
      </c>
      <c r="I79" s="35">
        <f t="shared" si="1"/>
        <v>-0.13130861991960696</v>
      </c>
      <c r="J79" s="6"/>
      <c r="K79" s="34">
        <v>935</v>
      </c>
      <c r="L79" s="32">
        <v>21716.798866258923</v>
      </c>
      <c r="M79" s="35">
        <f t="shared" si="2"/>
        <v>-0.16776118597557865</v>
      </c>
      <c r="N79" s="31">
        <v>92</v>
      </c>
      <c r="O79" s="32">
        <v>2622.3833551260059</v>
      </c>
      <c r="P79" s="35">
        <f t="shared" si="3"/>
        <v>7.5486839406523565E-2</v>
      </c>
      <c r="Q79" s="6"/>
      <c r="R79" s="73">
        <v>21</v>
      </c>
      <c r="S79" s="65">
        <v>1569</v>
      </c>
      <c r="T79" s="35"/>
      <c r="U79" s="7"/>
    </row>
    <row r="80" spans="1:21" x14ac:dyDescent="0.2">
      <c r="A80" s="58">
        <v>38139</v>
      </c>
      <c r="B80" s="27">
        <v>62795.875996999996</v>
      </c>
      <c r="C80" s="28">
        <v>63318.554838894968</v>
      </c>
      <c r="D80" s="29">
        <v>126114.43083589496</v>
      </c>
      <c r="E80" s="35">
        <f t="shared" si="0"/>
        <v>0.34323098151736398</v>
      </c>
      <c r="F80" s="31">
        <v>231</v>
      </c>
      <c r="G80" s="32">
        <v>1998</v>
      </c>
      <c r="H80" s="32">
        <v>2229</v>
      </c>
      <c r="I80" s="35">
        <f t="shared" si="1"/>
        <v>0.15672029060716142</v>
      </c>
      <c r="J80" s="6"/>
      <c r="K80" s="34">
        <v>1011</v>
      </c>
      <c r="L80" s="32">
        <v>25331.099923331523</v>
      </c>
      <c r="M80" s="35">
        <f t="shared" si="2"/>
        <v>-0.46343951052363264</v>
      </c>
      <c r="N80" s="31">
        <v>76</v>
      </c>
      <c r="O80" s="32">
        <v>3268.2393895617888</v>
      </c>
      <c r="P80" s="35">
        <f t="shared" si="3"/>
        <v>2.9241198064396956E-2</v>
      </c>
      <c r="Q80" s="6"/>
      <c r="R80" s="73">
        <v>23</v>
      </c>
      <c r="S80" s="65">
        <v>1872</v>
      </c>
      <c r="T80" s="35"/>
      <c r="U80" s="7"/>
    </row>
    <row r="81" spans="1:21" x14ac:dyDescent="0.2">
      <c r="A81" s="58">
        <v>38169</v>
      </c>
      <c r="B81" s="27">
        <v>66243.70147900001</v>
      </c>
      <c r="C81" s="28">
        <v>60147.160772099916</v>
      </c>
      <c r="D81" s="29">
        <v>126390.86225109993</v>
      </c>
      <c r="E81" s="35">
        <f t="shared" si="0"/>
        <v>0.16656590638187474</v>
      </c>
      <c r="F81" s="31">
        <v>215</v>
      </c>
      <c r="G81" s="32">
        <v>1708</v>
      </c>
      <c r="H81" s="32">
        <v>1923</v>
      </c>
      <c r="I81" s="35">
        <f t="shared" si="1"/>
        <v>-0.21285304952926731</v>
      </c>
      <c r="J81" s="6"/>
      <c r="K81" s="34">
        <v>1094</v>
      </c>
      <c r="L81" s="32">
        <v>25463.211767863191</v>
      </c>
      <c r="M81" s="35">
        <f t="shared" si="2"/>
        <v>-0.16006731749450409</v>
      </c>
      <c r="N81" s="31">
        <v>72</v>
      </c>
      <c r="O81" s="32">
        <v>3224.6184751764931</v>
      </c>
      <c r="P81" s="35">
        <f t="shared" si="3"/>
        <v>0.65982768872617603</v>
      </c>
      <c r="Q81" s="6"/>
      <c r="R81" s="73">
        <v>8</v>
      </c>
      <c r="S81" s="65">
        <v>578</v>
      </c>
      <c r="T81" s="35"/>
      <c r="U81" s="7"/>
    </row>
    <row r="82" spans="1:21" x14ac:dyDescent="0.2">
      <c r="A82" s="58">
        <v>38200</v>
      </c>
      <c r="B82" s="27">
        <v>65564.772943000004</v>
      </c>
      <c r="C82" s="28">
        <v>66233.741550480001</v>
      </c>
      <c r="D82" s="29">
        <v>131798.51449348</v>
      </c>
      <c r="E82" s="35">
        <f t="shared" si="0"/>
        <v>0.36851210447083149</v>
      </c>
      <c r="F82" s="31">
        <v>234</v>
      </c>
      <c r="G82" s="32">
        <v>1947</v>
      </c>
      <c r="H82" s="32">
        <v>2181</v>
      </c>
      <c r="I82" s="35">
        <f t="shared" si="1"/>
        <v>0.10879511947127596</v>
      </c>
      <c r="J82" s="6"/>
      <c r="K82" s="34">
        <v>1102</v>
      </c>
      <c r="L82" s="32">
        <v>26832.925475330001</v>
      </c>
      <c r="M82" s="35">
        <f t="shared" si="2"/>
        <v>0.1510221313411575</v>
      </c>
      <c r="N82" s="31">
        <v>84</v>
      </c>
      <c r="O82" s="32">
        <v>3387.78519775</v>
      </c>
      <c r="P82" s="35">
        <f t="shared" si="3"/>
        <v>0.60529190331435423</v>
      </c>
      <c r="Q82" s="6"/>
      <c r="R82" s="73">
        <v>22</v>
      </c>
      <c r="S82" s="65">
        <v>2826.217819</v>
      </c>
      <c r="T82" s="35"/>
      <c r="U82" s="7"/>
    </row>
    <row r="83" spans="1:21" x14ac:dyDescent="0.2">
      <c r="A83" s="58">
        <v>38231</v>
      </c>
      <c r="B83" s="27">
        <v>70990.801686000006</v>
      </c>
      <c r="C83" s="28">
        <v>74965.128289020009</v>
      </c>
      <c r="D83" s="29">
        <v>145955.92997502</v>
      </c>
      <c r="E83" s="35">
        <f t="shared" si="0"/>
        <v>0.29552658976676827</v>
      </c>
      <c r="F83" s="31">
        <v>262</v>
      </c>
      <c r="G83" s="32">
        <v>2217</v>
      </c>
      <c r="H83" s="32">
        <v>2479</v>
      </c>
      <c r="I83" s="35">
        <f t="shared" si="1"/>
        <v>0.1838586437440306</v>
      </c>
      <c r="J83" s="6"/>
      <c r="K83" s="34">
        <v>1077</v>
      </c>
      <c r="L83" s="32">
        <v>26787.434967000001</v>
      </c>
      <c r="M83" s="35">
        <f t="shared" si="2"/>
        <v>-0.17335294325851003</v>
      </c>
      <c r="N83" s="31">
        <v>87</v>
      </c>
      <c r="O83" s="32">
        <v>4208.4059729999999</v>
      </c>
      <c r="P83" s="35">
        <f t="shared" si="3"/>
        <v>1.7530766013234835</v>
      </c>
      <c r="Q83" s="6"/>
      <c r="R83" s="73">
        <v>61</v>
      </c>
      <c r="S83" s="65">
        <v>5870</v>
      </c>
      <c r="T83" s="35"/>
      <c r="U83" s="7"/>
    </row>
    <row r="84" spans="1:21" x14ac:dyDescent="0.2">
      <c r="A84" s="58">
        <v>38261</v>
      </c>
      <c r="B84" s="27">
        <v>81402.400487000006</v>
      </c>
      <c r="C84" s="28">
        <v>61771.949200989999</v>
      </c>
      <c r="D84" s="29">
        <v>143174.34968799</v>
      </c>
      <c r="E84" s="35">
        <f t="shared" si="0"/>
        <v>0.14959761718117881</v>
      </c>
      <c r="F84" s="31">
        <v>254</v>
      </c>
      <c r="G84" s="32">
        <v>1760</v>
      </c>
      <c r="H84" s="32">
        <v>2014</v>
      </c>
      <c r="I84" s="35">
        <f t="shared" si="1"/>
        <v>-0.19278557114228456</v>
      </c>
      <c r="J84" s="6"/>
      <c r="K84" s="34">
        <v>1082</v>
      </c>
      <c r="L84" s="32">
        <v>26617.701829760001</v>
      </c>
      <c r="M84" s="35">
        <f t="shared" si="2"/>
        <v>-0.23860340253971568</v>
      </c>
      <c r="N84" s="31">
        <v>66</v>
      </c>
      <c r="O84" s="32">
        <v>3470.5605390000001</v>
      </c>
      <c r="P84" s="35">
        <f t="shared" si="3"/>
        <v>0.52108239150947511</v>
      </c>
      <c r="Q84" s="6"/>
      <c r="R84" s="73">
        <v>52</v>
      </c>
      <c r="S84" s="65">
        <v>4098</v>
      </c>
      <c r="T84" s="35"/>
      <c r="U84" s="7"/>
    </row>
    <row r="85" spans="1:21" x14ac:dyDescent="0.2">
      <c r="A85" s="58">
        <v>38292</v>
      </c>
      <c r="B85" s="27">
        <v>61054.979201000002</v>
      </c>
      <c r="C85" s="28">
        <v>67271.458431489998</v>
      </c>
      <c r="D85" s="29">
        <v>128326.43763249001</v>
      </c>
      <c r="E85" s="35">
        <f t="shared" si="0"/>
        <v>0.23977264451902469</v>
      </c>
      <c r="F85" s="31">
        <v>212</v>
      </c>
      <c r="G85" s="32">
        <v>1991</v>
      </c>
      <c r="H85" s="32">
        <v>2203</v>
      </c>
      <c r="I85" s="35">
        <f t="shared" si="1"/>
        <v>0.1521966527196652</v>
      </c>
      <c r="J85" s="6"/>
      <c r="K85" s="34">
        <v>956</v>
      </c>
      <c r="L85" s="32">
        <v>25346.033004160003</v>
      </c>
      <c r="M85" s="35">
        <f t="shared" si="2"/>
        <v>-6.2111917138979567E-2</v>
      </c>
      <c r="N85" s="31">
        <v>57</v>
      </c>
      <c r="O85" s="32">
        <v>2237.7446289999998</v>
      </c>
      <c r="P85" s="35">
        <f t="shared" si="3"/>
        <v>0.45778794773136466</v>
      </c>
      <c r="Q85" s="6"/>
      <c r="R85" s="73">
        <v>57</v>
      </c>
      <c r="S85" s="65">
        <v>5404.6891990000004</v>
      </c>
      <c r="T85" s="35"/>
      <c r="U85" s="7"/>
    </row>
    <row r="86" spans="1:21" ht="15" thickBot="1" x14ac:dyDescent="0.25">
      <c r="A86" s="59">
        <v>38322</v>
      </c>
      <c r="B86" s="39">
        <v>92528.814100939999</v>
      </c>
      <c r="C86" s="40">
        <v>79839.693893970005</v>
      </c>
      <c r="D86" s="41">
        <v>172368.50799491</v>
      </c>
      <c r="E86" s="47">
        <f t="shared" si="0"/>
        <v>0.40112646202139968</v>
      </c>
      <c r="F86" s="43">
        <v>291</v>
      </c>
      <c r="G86" s="44">
        <v>2323</v>
      </c>
      <c r="H86" s="44">
        <v>2614</v>
      </c>
      <c r="I86" s="47">
        <f t="shared" si="1"/>
        <v>0.25733525733525742</v>
      </c>
      <c r="J86" s="6"/>
      <c r="K86" s="46">
        <v>1039</v>
      </c>
      <c r="L86" s="44">
        <v>25915.579034999999</v>
      </c>
      <c r="M86" s="47">
        <f t="shared" si="2"/>
        <v>-0.11016091294797248</v>
      </c>
      <c r="N86" s="43">
        <v>67</v>
      </c>
      <c r="O86" s="44">
        <v>3228.6353098500003</v>
      </c>
      <c r="P86" s="47">
        <f t="shared" si="3"/>
        <v>1.751876302258121</v>
      </c>
      <c r="Q86" s="6"/>
      <c r="R86" s="74">
        <v>46</v>
      </c>
      <c r="S86" s="70">
        <v>4608</v>
      </c>
      <c r="T86" s="47"/>
      <c r="U86" s="7"/>
    </row>
    <row r="87" spans="1:21" x14ac:dyDescent="0.2">
      <c r="A87" s="61">
        <v>38353</v>
      </c>
      <c r="B87" s="62">
        <v>56821.021500000003</v>
      </c>
      <c r="C87" s="62">
        <v>63727.373855770005</v>
      </c>
      <c r="D87" s="64">
        <f>+B87+C87</f>
        <v>120548.39535577002</v>
      </c>
      <c r="E87" s="52">
        <f t="shared" si="0"/>
        <v>0.40163159564863604</v>
      </c>
      <c r="F87" s="53">
        <v>181</v>
      </c>
      <c r="G87" s="51">
        <v>1758</v>
      </c>
      <c r="H87" s="51">
        <f>+F87+G87</f>
        <v>1939</v>
      </c>
      <c r="I87" s="52">
        <f t="shared" si="1"/>
        <v>0.18520782396088009</v>
      </c>
      <c r="J87" s="6"/>
      <c r="K87" s="50">
        <v>1193</v>
      </c>
      <c r="L87" s="51">
        <v>27088.862462000001</v>
      </c>
      <c r="M87" s="52">
        <f t="shared" si="2"/>
        <v>-6.5247166093307385E-3</v>
      </c>
      <c r="N87" s="53">
        <v>65</v>
      </c>
      <c r="O87" s="51">
        <v>2725.8098938899998</v>
      </c>
      <c r="P87" s="52">
        <f t="shared" si="3"/>
        <v>7.8473195890840897E-2</v>
      </c>
      <c r="Q87" s="6"/>
      <c r="R87" s="71">
        <v>39</v>
      </c>
      <c r="S87" s="72">
        <v>3046</v>
      </c>
      <c r="T87" s="52">
        <f t="shared" ref="T87:T139" si="4">+S87/S75-1</f>
        <v>0.80236686390532541</v>
      </c>
      <c r="U87" s="7"/>
    </row>
    <row r="88" spans="1:21" x14ac:dyDescent="0.2">
      <c r="A88" s="58">
        <v>38384</v>
      </c>
      <c r="B88" s="27">
        <v>54358.33</v>
      </c>
      <c r="C88" s="27">
        <v>60525.115477810003</v>
      </c>
      <c r="D88" s="29">
        <f t="shared" ref="D88:D151" si="5">+B88+C88</f>
        <v>114883.44547781</v>
      </c>
      <c r="E88" s="35">
        <f t="shared" si="0"/>
        <v>0.14090700719946692</v>
      </c>
      <c r="F88" s="31">
        <v>189</v>
      </c>
      <c r="G88" s="32">
        <v>1698</v>
      </c>
      <c r="H88" s="32">
        <f t="shared" ref="H88:H151" si="6">+F88+G88</f>
        <v>1887</v>
      </c>
      <c r="I88" s="35">
        <f t="shared" si="1"/>
        <v>-7.4546346248160811E-2</v>
      </c>
      <c r="J88" s="6"/>
      <c r="K88" s="34">
        <v>963</v>
      </c>
      <c r="L88" s="32">
        <v>22682.774860000001</v>
      </c>
      <c r="M88" s="35">
        <f t="shared" si="2"/>
        <v>-0.21239880205332484</v>
      </c>
      <c r="N88" s="31">
        <v>56</v>
      </c>
      <c r="O88" s="32">
        <v>2315.89796725</v>
      </c>
      <c r="P88" s="35">
        <f t="shared" si="3"/>
        <v>-0.39974678149986498</v>
      </c>
      <c r="Q88" s="6"/>
      <c r="R88" s="73">
        <v>39</v>
      </c>
      <c r="S88" s="65">
        <v>3377</v>
      </c>
      <c r="T88" s="35">
        <f t="shared" si="4"/>
        <v>1.0466666666666669</v>
      </c>
      <c r="U88" s="7"/>
    </row>
    <row r="89" spans="1:21" x14ac:dyDescent="0.2">
      <c r="A89" s="58">
        <v>38412</v>
      </c>
      <c r="B89" s="27">
        <v>57836.052796999997</v>
      </c>
      <c r="C89" s="27">
        <v>29927.846691000002</v>
      </c>
      <c r="D89" s="29">
        <f t="shared" si="5"/>
        <v>87763.899487999995</v>
      </c>
      <c r="E89" s="35">
        <f t="shared" si="0"/>
        <v>-0.30761045230956285</v>
      </c>
      <c r="F89" s="31">
        <v>229</v>
      </c>
      <c r="G89" s="32">
        <v>1049</v>
      </c>
      <c r="H89" s="32">
        <f t="shared" si="6"/>
        <v>1278</v>
      </c>
      <c r="I89" s="35">
        <f t="shared" si="1"/>
        <v>-0.46437552388935455</v>
      </c>
      <c r="J89" s="6"/>
      <c r="K89" s="34">
        <v>365</v>
      </c>
      <c r="L89" s="32">
        <v>10959.052193</v>
      </c>
      <c r="M89" s="35">
        <f t="shared" si="2"/>
        <v>-0.65965238690293182</v>
      </c>
      <c r="N89" s="31">
        <v>30</v>
      </c>
      <c r="O89" s="32">
        <v>2183.41390357</v>
      </c>
      <c r="P89" s="35">
        <f t="shared" si="3"/>
        <v>-0.46401473216077727</v>
      </c>
      <c r="Q89" s="6"/>
      <c r="R89" s="73">
        <v>34</v>
      </c>
      <c r="S89" s="65">
        <v>3279</v>
      </c>
      <c r="T89" s="35">
        <f t="shared" si="4"/>
        <v>2.2921686746987953</v>
      </c>
      <c r="U89" s="7"/>
    </row>
    <row r="90" spans="1:21" x14ac:dyDescent="0.2">
      <c r="A90" s="58">
        <v>38443</v>
      </c>
      <c r="B90" s="27">
        <v>65749.75434</v>
      </c>
      <c r="C90" s="27">
        <v>121314.49395555</v>
      </c>
      <c r="D90" s="29">
        <f t="shared" si="5"/>
        <v>187064.24829555</v>
      </c>
      <c r="E90" s="35">
        <f t="shared" si="0"/>
        <v>0.65789507151192628</v>
      </c>
      <c r="F90" s="31">
        <v>237</v>
      </c>
      <c r="G90" s="32">
        <v>3025</v>
      </c>
      <c r="H90" s="32">
        <f t="shared" si="6"/>
        <v>3262</v>
      </c>
      <c r="I90" s="35">
        <f t="shared" si="1"/>
        <v>0.64249748237663651</v>
      </c>
      <c r="J90" s="6"/>
      <c r="K90" s="34">
        <v>1235</v>
      </c>
      <c r="L90" s="32">
        <v>31997.722682</v>
      </c>
      <c r="M90" s="35">
        <f t="shared" si="2"/>
        <v>0.24768425116016823</v>
      </c>
      <c r="N90" s="31">
        <v>84</v>
      </c>
      <c r="O90" s="32">
        <v>3895.6027078499997</v>
      </c>
      <c r="P90" s="35">
        <f t="shared" si="3"/>
        <v>1.4347012896154396</v>
      </c>
      <c r="Q90" s="6"/>
      <c r="R90" s="73">
        <v>51</v>
      </c>
      <c r="S90" s="65">
        <v>5937</v>
      </c>
      <c r="T90" s="35">
        <f t="shared" si="4"/>
        <v>3.1401673640167367</v>
      </c>
      <c r="U90" s="7"/>
    </row>
    <row r="91" spans="1:21" x14ac:dyDescent="0.2">
      <c r="A91" s="58">
        <v>38473</v>
      </c>
      <c r="B91" s="27">
        <v>67354.531921000002</v>
      </c>
      <c r="C91" s="27">
        <v>71350.927145509995</v>
      </c>
      <c r="D91" s="29">
        <f t="shared" si="5"/>
        <v>138705.45906651</v>
      </c>
      <c r="E91" s="35">
        <f t="shared" ref="E91:E154" si="7">+D91/D79-1</f>
        <v>0.20900832860833884</v>
      </c>
      <c r="F91" s="31">
        <v>218</v>
      </c>
      <c r="G91" s="32">
        <v>1817</v>
      </c>
      <c r="H91" s="32">
        <f t="shared" si="6"/>
        <v>2035</v>
      </c>
      <c r="I91" s="35">
        <f t="shared" ref="I91:I154" si="8">+H91/H79-1</f>
        <v>4.6272493573264795E-2</v>
      </c>
      <c r="J91" s="6"/>
      <c r="K91" s="34">
        <v>762</v>
      </c>
      <c r="L91" s="32">
        <v>19202.624972000001</v>
      </c>
      <c r="M91" s="35">
        <f t="shared" ref="M91:M154" si="9">+L91/L79-1</f>
        <v>-0.11577092506783571</v>
      </c>
      <c r="N91" s="31">
        <v>54</v>
      </c>
      <c r="O91" s="32">
        <v>2395.8159032900003</v>
      </c>
      <c r="P91" s="35">
        <f t="shared" ref="P91:P154" si="10">+O91/O79-1</f>
        <v>-8.6397532760849494E-2</v>
      </c>
      <c r="Q91" s="6"/>
      <c r="R91" s="73">
        <v>47</v>
      </c>
      <c r="S91" s="65">
        <v>5737</v>
      </c>
      <c r="T91" s="35">
        <f t="shared" si="4"/>
        <v>2.6564690885914595</v>
      </c>
      <c r="U91" s="7"/>
    </row>
    <row r="92" spans="1:21" x14ac:dyDescent="0.2">
      <c r="A92" s="58">
        <v>38504</v>
      </c>
      <c r="B92" s="27">
        <v>82562.824808029996</v>
      </c>
      <c r="C92" s="27">
        <v>39468.941563250002</v>
      </c>
      <c r="D92" s="29">
        <f t="shared" si="5"/>
        <v>122031.76637128</v>
      </c>
      <c r="E92" s="35">
        <f t="shared" si="7"/>
        <v>-3.2372698648003961E-2</v>
      </c>
      <c r="F92" s="31">
        <v>266</v>
      </c>
      <c r="G92" s="32">
        <v>1096</v>
      </c>
      <c r="H92" s="32">
        <f t="shared" si="6"/>
        <v>1362</v>
      </c>
      <c r="I92" s="35">
        <f t="shared" si="8"/>
        <v>-0.38896366083445488</v>
      </c>
      <c r="J92" s="6"/>
      <c r="K92" s="34">
        <v>367</v>
      </c>
      <c r="L92" s="32">
        <v>9563.9363459999986</v>
      </c>
      <c r="M92" s="35">
        <f t="shared" si="9"/>
        <v>-0.62244291108768568</v>
      </c>
      <c r="N92" s="31">
        <v>27</v>
      </c>
      <c r="O92" s="32">
        <v>1489.6710737000001</v>
      </c>
      <c r="P92" s="35">
        <f t="shared" si="10"/>
        <v>-0.54419768684700365</v>
      </c>
      <c r="Q92" s="6"/>
      <c r="R92" s="73">
        <v>47</v>
      </c>
      <c r="S92" s="65">
        <v>4111</v>
      </c>
      <c r="T92" s="35">
        <f t="shared" si="4"/>
        <v>1.1960470085470085</v>
      </c>
      <c r="U92" s="7"/>
    </row>
    <row r="93" spans="1:21" x14ac:dyDescent="0.2">
      <c r="A93" s="58">
        <v>38534</v>
      </c>
      <c r="B93" s="27">
        <v>69137.26181679999</v>
      </c>
      <c r="C93" s="27">
        <v>124957.63596932001</v>
      </c>
      <c r="D93" s="29">
        <f t="shared" si="5"/>
        <v>194094.89778612001</v>
      </c>
      <c r="E93" s="35">
        <f t="shared" si="7"/>
        <v>0.53567191748809262</v>
      </c>
      <c r="F93" s="31">
        <v>227</v>
      </c>
      <c r="G93" s="32">
        <v>2965</v>
      </c>
      <c r="H93" s="32">
        <f t="shared" si="6"/>
        <v>3192</v>
      </c>
      <c r="I93" s="35">
        <f t="shared" si="8"/>
        <v>0.65990639625585024</v>
      </c>
      <c r="J93" s="6"/>
      <c r="K93" s="34">
        <v>1190</v>
      </c>
      <c r="L93" s="32">
        <v>30906.25054786</v>
      </c>
      <c r="M93" s="35">
        <f t="shared" si="9"/>
        <v>0.21376088883125099</v>
      </c>
      <c r="N93" s="31">
        <v>110</v>
      </c>
      <c r="O93" s="32">
        <v>3986.1894939000008</v>
      </c>
      <c r="P93" s="35">
        <f t="shared" si="10"/>
        <v>0.23617399223696522</v>
      </c>
      <c r="Q93" s="6"/>
      <c r="R93" s="73">
        <v>45</v>
      </c>
      <c r="S93" s="65">
        <v>4284</v>
      </c>
      <c r="T93" s="35">
        <f t="shared" si="4"/>
        <v>6.4117647058823533</v>
      </c>
      <c r="U93" s="7"/>
    </row>
    <row r="94" spans="1:21" x14ac:dyDescent="0.2">
      <c r="A94" s="58">
        <v>38565</v>
      </c>
      <c r="B94" s="27">
        <v>73040.443750000006</v>
      </c>
      <c r="C94" s="27">
        <v>41385.037426559997</v>
      </c>
      <c r="D94" s="29">
        <f t="shared" si="5"/>
        <v>114425.48117656</v>
      </c>
      <c r="E94" s="35">
        <f t="shared" si="7"/>
        <v>-0.13181509202654507</v>
      </c>
      <c r="F94" s="31">
        <v>246</v>
      </c>
      <c r="G94" s="32">
        <v>1168</v>
      </c>
      <c r="H94" s="32">
        <f t="shared" si="6"/>
        <v>1414</v>
      </c>
      <c r="I94" s="35">
        <f t="shared" si="8"/>
        <v>-0.35167354424575881</v>
      </c>
      <c r="J94" s="6"/>
      <c r="K94" s="34">
        <v>328</v>
      </c>
      <c r="L94" s="32">
        <v>10054.971782000001</v>
      </c>
      <c r="M94" s="35">
        <f t="shared" si="9"/>
        <v>-0.62527485900691415</v>
      </c>
      <c r="N94" s="31">
        <v>32</v>
      </c>
      <c r="O94" s="32">
        <v>1582.7963319800001</v>
      </c>
      <c r="P94" s="35">
        <f t="shared" si="10"/>
        <v>-0.53279318504868156</v>
      </c>
      <c r="Q94" s="6"/>
      <c r="R94" s="73">
        <v>41</v>
      </c>
      <c r="S94" s="65">
        <v>4075</v>
      </c>
      <c r="T94" s="35">
        <f t="shared" si="4"/>
        <v>0.44185631150038396</v>
      </c>
      <c r="U94" s="7"/>
    </row>
    <row r="95" spans="1:21" x14ac:dyDescent="0.2">
      <c r="A95" s="58">
        <v>38596</v>
      </c>
      <c r="B95" s="27">
        <v>73100.619707000005</v>
      </c>
      <c r="C95" s="27">
        <v>143808.48345054997</v>
      </c>
      <c r="D95" s="29">
        <f t="shared" si="5"/>
        <v>216909.10315754998</v>
      </c>
      <c r="E95" s="35">
        <f t="shared" si="7"/>
        <v>0.48612737553502239</v>
      </c>
      <c r="F95" s="31">
        <v>220</v>
      </c>
      <c r="G95" s="32">
        <v>3404</v>
      </c>
      <c r="H95" s="32">
        <f t="shared" si="6"/>
        <v>3624</v>
      </c>
      <c r="I95" s="35">
        <f t="shared" si="8"/>
        <v>0.46187979023799919</v>
      </c>
      <c r="J95" s="6"/>
      <c r="K95" s="34">
        <v>1481</v>
      </c>
      <c r="L95" s="32">
        <v>38627.495570999992</v>
      </c>
      <c r="M95" s="35">
        <f t="shared" si="9"/>
        <v>0.44200053564613451</v>
      </c>
      <c r="N95" s="31">
        <v>79</v>
      </c>
      <c r="O95" s="32">
        <v>3092.0153771699997</v>
      </c>
      <c r="P95" s="35">
        <f t="shared" si="10"/>
        <v>-0.26527635475105338</v>
      </c>
      <c r="Q95" s="6"/>
      <c r="R95" s="73">
        <v>58</v>
      </c>
      <c r="S95" s="65">
        <v>6053</v>
      </c>
      <c r="T95" s="35">
        <f t="shared" si="4"/>
        <v>3.1175468483815916E-2</v>
      </c>
      <c r="U95" s="7"/>
    </row>
    <row r="96" spans="1:21" x14ac:dyDescent="0.2">
      <c r="A96" s="58">
        <v>38626</v>
      </c>
      <c r="B96" s="27">
        <v>71456.944429919997</v>
      </c>
      <c r="C96" s="27">
        <v>81132.293752869984</v>
      </c>
      <c r="D96" s="29">
        <f t="shared" si="5"/>
        <v>152589.23818279</v>
      </c>
      <c r="E96" s="35">
        <f t="shared" si="7"/>
        <v>6.5758206796938223E-2</v>
      </c>
      <c r="F96" s="31">
        <v>235</v>
      </c>
      <c r="G96" s="32">
        <v>1972</v>
      </c>
      <c r="H96" s="32">
        <f t="shared" si="6"/>
        <v>2207</v>
      </c>
      <c r="I96" s="35">
        <f t="shared" si="8"/>
        <v>9.5829195630585895E-2</v>
      </c>
      <c r="J96" s="6"/>
      <c r="K96" s="34">
        <v>736</v>
      </c>
      <c r="L96" s="32">
        <v>17926.855998999999</v>
      </c>
      <c r="M96" s="35">
        <f t="shared" si="9"/>
        <v>-0.32650624333927936</v>
      </c>
      <c r="N96" s="31">
        <v>58</v>
      </c>
      <c r="O96" s="32">
        <v>2646.3224142100003</v>
      </c>
      <c r="P96" s="35">
        <f t="shared" si="10"/>
        <v>-0.23749423631362265</v>
      </c>
      <c r="Q96" s="6"/>
      <c r="R96" s="73">
        <v>64</v>
      </c>
      <c r="S96" s="65">
        <v>7975</v>
      </c>
      <c r="T96" s="35">
        <f t="shared" si="4"/>
        <v>0.94607125427037575</v>
      </c>
      <c r="U96" s="7"/>
    </row>
    <row r="97" spans="1:21" x14ac:dyDescent="0.2">
      <c r="A97" s="58">
        <v>38657</v>
      </c>
      <c r="B97" s="27">
        <v>98111.781449999995</v>
      </c>
      <c r="C97" s="27">
        <v>44465.794129999995</v>
      </c>
      <c r="D97" s="29">
        <f t="shared" si="5"/>
        <v>142577.57558</v>
      </c>
      <c r="E97" s="35">
        <f t="shared" si="7"/>
        <v>0.11105379538644544</v>
      </c>
      <c r="F97" s="31">
        <v>272</v>
      </c>
      <c r="G97" s="32">
        <v>1212</v>
      </c>
      <c r="H97" s="32">
        <f t="shared" si="6"/>
        <v>1484</v>
      </c>
      <c r="I97" s="35">
        <f t="shared" si="8"/>
        <v>-0.32637312755333636</v>
      </c>
      <c r="J97" s="6"/>
      <c r="K97" s="34">
        <v>316</v>
      </c>
      <c r="L97" s="32">
        <v>6788.3143559999999</v>
      </c>
      <c r="M97" s="35">
        <f t="shared" si="9"/>
        <v>-0.73217448446919309</v>
      </c>
      <c r="N97" s="31">
        <v>34</v>
      </c>
      <c r="O97" s="32">
        <v>1862.79616151</v>
      </c>
      <c r="P97" s="35">
        <f t="shared" si="10"/>
        <v>-0.16755641489688489</v>
      </c>
      <c r="Q97" s="6"/>
      <c r="R97" s="73">
        <v>53</v>
      </c>
      <c r="S97" s="65">
        <v>5651</v>
      </c>
      <c r="T97" s="35">
        <f t="shared" si="4"/>
        <v>4.5573536595882924E-2</v>
      </c>
      <c r="U97" s="7"/>
    </row>
    <row r="98" spans="1:21" ht="15" thickBot="1" x14ac:dyDescent="0.25">
      <c r="A98" s="66">
        <v>38687</v>
      </c>
      <c r="B98" s="67">
        <v>115563.30140596</v>
      </c>
      <c r="C98" s="68">
        <v>153489.65387173003</v>
      </c>
      <c r="D98" s="69">
        <f t="shared" si="5"/>
        <v>269052.95527769002</v>
      </c>
      <c r="E98" s="75">
        <f t="shared" si="7"/>
        <v>0.56091712115785719</v>
      </c>
      <c r="F98" s="67">
        <v>274</v>
      </c>
      <c r="G98" s="68">
        <v>3728</v>
      </c>
      <c r="H98" s="55">
        <f t="shared" si="6"/>
        <v>4002</v>
      </c>
      <c r="I98" s="75">
        <f t="shared" si="8"/>
        <v>0.53098699311400144</v>
      </c>
      <c r="J98" s="6"/>
      <c r="K98" s="76">
        <v>1239</v>
      </c>
      <c r="L98" s="77">
        <v>35134.092965000003</v>
      </c>
      <c r="M98" s="75">
        <f t="shared" si="9"/>
        <v>0.35571321472501327</v>
      </c>
      <c r="N98" s="78">
        <v>92</v>
      </c>
      <c r="O98" s="77">
        <v>4065.2616552600002</v>
      </c>
      <c r="P98" s="75">
        <f t="shared" si="10"/>
        <v>0.25912692674133853</v>
      </c>
      <c r="Q98" s="6"/>
      <c r="R98" s="74">
        <v>46</v>
      </c>
      <c r="S98" s="70">
        <v>5037</v>
      </c>
      <c r="T98" s="56">
        <f t="shared" si="4"/>
        <v>9.3098958333333259E-2</v>
      </c>
      <c r="U98" s="7"/>
    </row>
    <row r="99" spans="1:21" x14ac:dyDescent="0.2">
      <c r="A99" s="60">
        <v>38718</v>
      </c>
      <c r="B99" s="15">
        <v>59564.375826000003</v>
      </c>
      <c r="C99" s="15">
        <v>77862.760719229991</v>
      </c>
      <c r="D99" s="17">
        <f t="shared" si="5"/>
        <v>137427.13654522999</v>
      </c>
      <c r="E99" s="23">
        <f t="shared" si="7"/>
        <v>0.14001630747258287</v>
      </c>
      <c r="F99" s="19">
        <v>188</v>
      </c>
      <c r="G99" s="79">
        <v>2014</v>
      </c>
      <c r="H99" s="20">
        <f t="shared" si="6"/>
        <v>2202</v>
      </c>
      <c r="I99" s="23">
        <f t="shared" si="8"/>
        <v>0.13563692625064472</v>
      </c>
      <c r="J99" s="6"/>
      <c r="K99" s="22">
        <v>814</v>
      </c>
      <c r="L99" s="20">
        <v>19173.617013000003</v>
      </c>
      <c r="M99" s="23">
        <f t="shared" si="9"/>
        <v>-0.29219556414018599</v>
      </c>
      <c r="N99" s="19">
        <v>43</v>
      </c>
      <c r="O99" s="20">
        <v>2265.56285974</v>
      </c>
      <c r="P99" s="23">
        <f t="shared" si="10"/>
        <v>-0.16884781113373315</v>
      </c>
      <c r="Q99" s="6"/>
      <c r="R99" s="71">
        <v>38</v>
      </c>
      <c r="S99" s="72">
        <v>4832.2094460000008</v>
      </c>
      <c r="T99" s="23">
        <f t="shared" si="4"/>
        <v>0.58641150558109012</v>
      </c>
      <c r="U99" s="7"/>
    </row>
    <row r="100" spans="1:21" x14ac:dyDescent="0.2">
      <c r="A100" s="58">
        <v>38749</v>
      </c>
      <c r="B100" s="27">
        <v>89572.394752330001</v>
      </c>
      <c r="C100" s="27">
        <v>54358.018355820001</v>
      </c>
      <c r="D100" s="29">
        <f t="shared" si="5"/>
        <v>143930.41310815001</v>
      </c>
      <c r="E100" s="35">
        <f t="shared" si="7"/>
        <v>0.25283858357077649</v>
      </c>
      <c r="F100" s="31">
        <v>253.85</v>
      </c>
      <c r="G100" s="80">
        <v>1498</v>
      </c>
      <c r="H100" s="32">
        <f t="shared" si="6"/>
        <v>1751.85</v>
      </c>
      <c r="I100" s="35">
        <f t="shared" si="8"/>
        <v>-7.1621621621621667E-2</v>
      </c>
      <c r="J100" s="6"/>
      <c r="K100" s="34">
        <v>587</v>
      </c>
      <c r="L100" s="32">
        <v>13489.413378989999</v>
      </c>
      <c r="M100" s="35">
        <f t="shared" si="9"/>
        <v>-0.40530144736489271</v>
      </c>
      <c r="N100" s="31">
        <v>47</v>
      </c>
      <c r="O100" s="32">
        <v>1993.1943653300002</v>
      </c>
      <c r="P100" s="35">
        <f t="shared" si="10"/>
        <v>-0.13934275450968692</v>
      </c>
      <c r="Q100" s="6"/>
      <c r="R100" s="73">
        <v>56</v>
      </c>
      <c r="S100" s="65">
        <v>5828.3840370000007</v>
      </c>
      <c r="T100" s="35">
        <f t="shared" si="4"/>
        <v>0.72590584453657114</v>
      </c>
      <c r="U100" s="7"/>
    </row>
    <row r="101" spans="1:21" x14ac:dyDescent="0.2">
      <c r="A101" s="58">
        <v>38777</v>
      </c>
      <c r="B101" s="27">
        <v>85237.750900030005</v>
      </c>
      <c r="C101" s="27">
        <v>131153.98324466002</v>
      </c>
      <c r="D101" s="29">
        <f t="shared" si="5"/>
        <v>216391.73414469004</v>
      </c>
      <c r="E101" s="35">
        <f t="shared" si="7"/>
        <v>1.4656121185029773</v>
      </c>
      <c r="F101" s="31">
        <v>248</v>
      </c>
      <c r="G101" s="80">
        <v>3333</v>
      </c>
      <c r="H101" s="32">
        <f t="shared" si="6"/>
        <v>3581</v>
      </c>
      <c r="I101" s="35">
        <f t="shared" si="8"/>
        <v>1.8020344287949923</v>
      </c>
      <c r="J101" s="6"/>
      <c r="K101" s="34">
        <v>1698.0003099999999</v>
      </c>
      <c r="L101" s="32">
        <v>29678.816619000008</v>
      </c>
      <c r="M101" s="35">
        <f t="shared" si="9"/>
        <v>1.7081554222323256</v>
      </c>
      <c r="N101" s="31">
        <v>123</v>
      </c>
      <c r="O101" s="32">
        <v>5077.2267828800004</v>
      </c>
      <c r="P101" s="35">
        <f t="shared" si="10"/>
        <v>1.3253615700525034</v>
      </c>
      <c r="Q101" s="6"/>
      <c r="R101" s="73">
        <v>70</v>
      </c>
      <c r="S101" s="65">
        <v>7040</v>
      </c>
      <c r="T101" s="35">
        <f t="shared" si="4"/>
        <v>1.1469960353766391</v>
      </c>
      <c r="U101" s="7"/>
    </row>
    <row r="102" spans="1:21" x14ac:dyDescent="0.2">
      <c r="A102" s="58">
        <v>38808</v>
      </c>
      <c r="B102" s="27">
        <v>77959.590570389992</v>
      </c>
      <c r="C102" s="27">
        <v>86483.953691810006</v>
      </c>
      <c r="D102" s="29">
        <f t="shared" si="5"/>
        <v>164443.54426220001</v>
      </c>
      <c r="E102" s="35">
        <f t="shared" si="7"/>
        <v>-0.1209247851444637</v>
      </c>
      <c r="F102" s="31">
        <v>219</v>
      </c>
      <c r="G102" s="80">
        <v>2252</v>
      </c>
      <c r="H102" s="32">
        <f t="shared" si="6"/>
        <v>2471</v>
      </c>
      <c r="I102" s="35">
        <f t="shared" si="8"/>
        <v>-0.24248927038626611</v>
      </c>
      <c r="J102" s="6"/>
      <c r="K102" s="34">
        <v>1021.696736</v>
      </c>
      <c r="L102" s="32">
        <v>22060.269279999993</v>
      </c>
      <c r="M102" s="35">
        <f t="shared" si="9"/>
        <v>-0.31056752071891114</v>
      </c>
      <c r="N102" s="31">
        <v>208</v>
      </c>
      <c r="O102" s="32">
        <v>9424.0748596899994</v>
      </c>
      <c r="P102" s="35">
        <f t="shared" si="10"/>
        <v>1.4191570769523332</v>
      </c>
      <c r="Q102" s="6"/>
      <c r="R102" s="73">
        <v>63</v>
      </c>
      <c r="S102" s="65">
        <v>6485.0533069999992</v>
      </c>
      <c r="T102" s="35">
        <f t="shared" si="4"/>
        <v>9.2311488462186064E-2</v>
      </c>
      <c r="U102" s="7"/>
    </row>
    <row r="103" spans="1:21" x14ac:dyDescent="0.2">
      <c r="A103" s="58">
        <v>38838</v>
      </c>
      <c r="B103" s="27">
        <v>110774.72821808999</v>
      </c>
      <c r="C103" s="27">
        <v>69878.824284570001</v>
      </c>
      <c r="D103" s="29">
        <f t="shared" si="5"/>
        <v>180653.55250265999</v>
      </c>
      <c r="E103" s="35">
        <f t="shared" si="7"/>
        <v>0.30242568474565701</v>
      </c>
      <c r="F103" s="31">
        <v>302</v>
      </c>
      <c r="G103" s="80">
        <v>2048</v>
      </c>
      <c r="H103" s="32">
        <f t="shared" si="6"/>
        <v>2350</v>
      </c>
      <c r="I103" s="35">
        <f t="shared" si="8"/>
        <v>0.15479115479115468</v>
      </c>
      <c r="J103" s="6"/>
      <c r="K103" s="34">
        <v>516.48826899999995</v>
      </c>
      <c r="L103" s="32">
        <v>11418.763317249999</v>
      </c>
      <c r="M103" s="35">
        <f t="shared" si="9"/>
        <v>-0.40535404227806948</v>
      </c>
      <c r="N103" s="31">
        <v>507</v>
      </c>
      <c r="O103" s="32">
        <v>19997.171933590005</v>
      </c>
      <c r="P103" s="35">
        <f t="shared" si="10"/>
        <v>7.3467064001575988</v>
      </c>
      <c r="Q103" s="6"/>
      <c r="R103" s="73">
        <v>125</v>
      </c>
      <c r="S103" s="65">
        <v>12572</v>
      </c>
      <c r="T103" s="35">
        <f t="shared" si="4"/>
        <v>1.191389227819418</v>
      </c>
      <c r="U103" s="7"/>
    </row>
    <row r="104" spans="1:21" x14ac:dyDescent="0.2">
      <c r="A104" s="58">
        <v>38869</v>
      </c>
      <c r="B104" s="27">
        <v>113323.72798025</v>
      </c>
      <c r="C104" s="27">
        <v>270607.72646837001</v>
      </c>
      <c r="D104" s="29">
        <f t="shared" si="5"/>
        <v>383931.45444861997</v>
      </c>
      <c r="E104" s="35">
        <f t="shared" si="7"/>
        <v>2.1461599374093603</v>
      </c>
      <c r="F104" s="31">
        <v>285</v>
      </c>
      <c r="G104" s="80">
        <v>5919</v>
      </c>
      <c r="H104" s="32">
        <f t="shared" si="6"/>
        <v>6204</v>
      </c>
      <c r="I104" s="35">
        <f t="shared" si="8"/>
        <v>3.5550660792951545</v>
      </c>
      <c r="J104" s="6"/>
      <c r="K104" s="34">
        <v>1475.43328</v>
      </c>
      <c r="L104" s="32">
        <v>33606.412446000002</v>
      </c>
      <c r="M104" s="35">
        <f t="shared" si="9"/>
        <v>2.5138682682738138</v>
      </c>
      <c r="N104" s="31">
        <v>634</v>
      </c>
      <c r="O104" s="32">
        <v>25314.087426749997</v>
      </c>
      <c r="P104" s="35">
        <f t="shared" si="10"/>
        <v>15.993071741586302</v>
      </c>
      <c r="Q104" s="6"/>
      <c r="R104" s="73">
        <v>167</v>
      </c>
      <c r="S104" s="65">
        <v>17585</v>
      </c>
      <c r="T104" s="35">
        <f t="shared" si="4"/>
        <v>3.2775480418389682</v>
      </c>
      <c r="U104" s="7"/>
    </row>
    <row r="105" spans="1:21" x14ac:dyDescent="0.2">
      <c r="A105" s="58">
        <v>38899</v>
      </c>
      <c r="B105" s="27">
        <v>126415.18261447</v>
      </c>
      <c r="C105" s="27">
        <v>192355.69843381</v>
      </c>
      <c r="D105" s="29">
        <f t="shared" si="5"/>
        <v>318770.88104827999</v>
      </c>
      <c r="E105" s="35">
        <f t="shared" si="7"/>
        <v>0.64234549534395713</v>
      </c>
      <c r="F105" s="31">
        <v>278</v>
      </c>
      <c r="G105" s="80">
        <v>4499</v>
      </c>
      <c r="H105" s="32">
        <f t="shared" si="6"/>
        <v>4777</v>
      </c>
      <c r="I105" s="35">
        <f t="shared" si="8"/>
        <v>0.49655388471177941</v>
      </c>
      <c r="J105" s="6"/>
      <c r="K105" s="34">
        <v>942.04885000000002</v>
      </c>
      <c r="L105" s="32">
        <v>22118.710131</v>
      </c>
      <c r="M105" s="35">
        <f t="shared" si="9"/>
        <v>-0.28432890632437013</v>
      </c>
      <c r="N105" s="31">
        <v>556</v>
      </c>
      <c r="O105" s="32">
        <v>21390.931394929994</v>
      </c>
      <c r="P105" s="35">
        <f t="shared" si="10"/>
        <v>4.3662605422206289</v>
      </c>
      <c r="Q105" s="6"/>
      <c r="R105" s="73">
        <v>221</v>
      </c>
      <c r="S105" s="65">
        <v>23137.744802000001</v>
      </c>
      <c r="T105" s="35">
        <f t="shared" si="4"/>
        <v>4.4009675074696544</v>
      </c>
      <c r="U105" s="7"/>
    </row>
    <row r="106" spans="1:21" x14ac:dyDescent="0.2">
      <c r="A106" s="58">
        <v>38930</v>
      </c>
      <c r="B106" s="27">
        <v>142989.90641726</v>
      </c>
      <c r="C106" s="27">
        <v>139260.37880243003</v>
      </c>
      <c r="D106" s="29">
        <f t="shared" si="5"/>
        <v>282250.28521969006</v>
      </c>
      <c r="E106" s="35">
        <f t="shared" si="7"/>
        <v>1.4666733521021791</v>
      </c>
      <c r="F106" s="31">
        <v>355</v>
      </c>
      <c r="G106" s="80">
        <v>3148</v>
      </c>
      <c r="H106" s="32">
        <f t="shared" si="6"/>
        <v>3503</v>
      </c>
      <c r="I106" s="35">
        <f t="shared" si="8"/>
        <v>1.4773691654879775</v>
      </c>
      <c r="J106" s="6"/>
      <c r="K106" s="34">
        <v>569.34842900000001</v>
      </c>
      <c r="L106" s="32">
        <v>12917.752638</v>
      </c>
      <c r="M106" s="35">
        <f t="shared" si="9"/>
        <v>0.28471296768080778</v>
      </c>
      <c r="N106" s="31">
        <v>460</v>
      </c>
      <c r="O106" s="32">
        <v>18789.767856569997</v>
      </c>
      <c r="P106" s="35">
        <f t="shared" si="10"/>
        <v>10.871248041790016</v>
      </c>
      <c r="Q106" s="6"/>
      <c r="R106" s="73">
        <v>306</v>
      </c>
      <c r="S106" s="65">
        <v>34136.780934000002</v>
      </c>
      <c r="T106" s="35">
        <f t="shared" si="4"/>
        <v>7.3771241555828233</v>
      </c>
      <c r="U106" s="7"/>
    </row>
    <row r="107" spans="1:21" x14ac:dyDescent="0.2">
      <c r="A107" s="58">
        <v>38961</v>
      </c>
      <c r="B107" s="27">
        <v>132186.94247497001</v>
      </c>
      <c r="C107" s="27">
        <v>374339.34520527988</v>
      </c>
      <c r="D107" s="29">
        <f t="shared" si="5"/>
        <v>506526.28768024989</v>
      </c>
      <c r="E107" s="35">
        <f t="shared" si="7"/>
        <v>1.3352006914727736</v>
      </c>
      <c r="F107" s="31">
        <v>324</v>
      </c>
      <c r="G107" s="80">
        <v>8286</v>
      </c>
      <c r="H107" s="32">
        <f t="shared" si="6"/>
        <v>8610</v>
      </c>
      <c r="I107" s="35">
        <f t="shared" si="8"/>
        <v>1.3758278145695364</v>
      </c>
      <c r="J107" s="6"/>
      <c r="K107" s="34">
        <v>1075.5698159999999</v>
      </c>
      <c r="L107" s="32">
        <v>30076.715299000003</v>
      </c>
      <c r="M107" s="35">
        <f t="shared" si="9"/>
        <v>-0.22136512206138415</v>
      </c>
      <c r="N107" s="31">
        <v>700</v>
      </c>
      <c r="O107" s="32">
        <v>30974.25284487</v>
      </c>
      <c r="P107" s="35">
        <f t="shared" si="10"/>
        <v>9.0174963790831839</v>
      </c>
      <c r="Q107" s="6"/>
      <c r="R107" s="73">
        <v>330</v>
      </c>
      <c r="S107" s="65">
        <v>38665.870087000003</v>
      </c>
      <c r="T107" s="35">
        <f t="shared" si="4"/>
        <v>5.3878853604824055</v>
      </c>
      <c r="U107" s="7"/>
    </row>
    <row r="108" spans="1:21" x14ac:dyDescent="0.2">
      <c r="A108" s="58">
        <v>38991</v>
      </c>
      <c r="B108" s="27">
        <v>120073.20966548001</v>
      </c>
      <c r="C108" s="27">
        <v>208900.98655119998</v>
      </c>
      <c r="D108" s="29">
        <f t="shared" si="5"/>
        <v>328974.19621667999</v>
      </c>
      <c r="E108" s="35">
        <f t="shared" si="7"/>
        <v>1.1559462523994948</v>
      </c>
      <c r="F108" s="31">
        <v>346</v>
      </c>
      <c r="G108" s="80">
        <v>4835.29</v>
      </c>
      <c r="H108" s="32">
        <f t="shared" si="6"/>
        <v>5181.29</v>
      </c>
      <c r="I108" s="35">
        <f t="shared" si="8"/>
        <v>1.3476619845944722</v>
      </c>
      <c r="J108" s="6"/>
      <c r="K108" s="34">
        <v>1005.943541</v>
      </c>
      <c r="L108" s="32">
        <v>25193.27685278</v>
      </c>
      <c r="M108" s="35">
        <f t="shared" si="9"/>
        <v>0.40533715751302624</v>
      </c>
      <c r="N108" s="31">
        <v>253</v>
      </c>
      <c r="O108" s="32">
        <v>9773.88865033</v>
      </c>
      <c r="P108" s="35">
        <f t="shared" si="10"/>
        <v>2.6933854309841432</v>
      </c>
      <c r="Q108" s="6"/>
      <c r="R108" s="73">
        <v>214</v>
      </c>
      <c r="S108" s="65">
        <v>24144.837088</v>
      </c>
      <c r="T108" s="35">
        <f t="shared" si="4"/>
        <v>2.0275657790595614</v>
      </c>
      <c r="U108" s="7"/>
    </row>
    <row r="109" spans="1:21" x14ac:dyDescent="0.2">
      <c r="A109" s="58">
        <v>39022</v>
      </c>
      <c r="B109" s="27">
        <v>127570.95131986999</v>
      </c>
      <c r="C109" s="27">
        <v>216652.97230972003</v>
      </c>
      <c r="D109" s="29">
        <f t="shared" si="5"/>
        <v>344223.92362959002</v>
      </c>
      <c r="E109" s="35">
        <f t="shared" si="7"/>
        <v>1.4142921650147335</v>
      </c>
      <c r="F109" s="31">
        <v>358</v>
      </c>
      <c r="G109" s="80">
        <v>5316.71</v>
      </c>
      <c r="H109" s="32">
        <f t="shared" si="6"/>
        <v>5674.71</v>
      </c>
      <c r="I109" s="35">
        <f t="shared" si="8"/>
        <v>2.8239285714285716</v>
      </c>
      <c r="J109" s="6"/>
      <c r="K109" s="34">
        <v>1168</v>
      </c>
      <c r="L109" s="32">
        <v>29345.799758339996</v>
      </c>
      <c r="M109" s="35">
        <f t="shared" si="9"/>
        <v>3.322987743253532</v>
      </c>
      <c r="N109" s="31">
        <v>172</v>
      </c>
      <c r="O109" s="32">
        <v>8469.1697587299986</v>
      </c>
      <c r="P109" s="35">
        <f t="shared" si="10"/>
        <v>3.5464822902924658</v>
      </c>
      <c r="Q109" s="6"/>
      <c r="R109" s="73">
        <v>163</v>
      </c>
      <c r="S109" s="65">
        <v>32446.075626999998</v>
      </c>
      <c r="T109" s="35">
        <f t="shared" si="4"/>
        <v>4.7416520309679697</v>
      </c>
      <c r="U109" s="7"/>
    </row>
    <row r="110" spans="1:21" ht="15" thickBot="1" x14ac:dyDescent="0.25">
      <c r="A110" s="59">
        <v>39052</v>
      </c>
      <c r="B110" s="39">
        <v>165827.76338700001</v>
      </c>
      <c r="C110" s="40">
        <v>340515.89889224007</v>
      </c>
      <c r="D110" s="41">
        <f t="shared" si="5"/>
        <v>506343.66227924009</v>
      </c>
      <c r="E110" s="82">
        <f t="shared" si="7"/>
        <v>0.8819479672938062</v>
      </c>
      <c r="F110" s="39">
        <v>400</v>
      </c>
      <c r="G110" s="81">
        <v>7759</v>
      </c>
      <c r="H110" s="44">
        <f t="shared" si="6"/>
        <v>8159</v>
      </c>
      <c r="I110" s="82">
        <f t="shared" si="8"/>
        <v>1.0387306346826586</v>
      </c>
      <c r="J110" s="6"/>
      <c r="K110" s="83">
        <v>1417</v>
      </c>
      <c r="L110" s="84">
        <v>41806.216881689994</v>
      </c>
      <c r="M110" s="82">
        <f t="shared" si="9"/>
        <v>0.18990454437906368</v>
      </c>
      <c r="N110" s="85">
        <v>204</v>
      </c>
      <c r="O110" s="84">
        <v>8131.3241304900012</v>
      </c>
      <c r="P110" s="82">
        <f t="shared" si="10"/>
        <v>1.0001969910027722</v>
      </c>
      <c r="Q110" s="6"/>
      <c r="R110" s="74">
        <v>410</v>
      </c>
      <c r="S110" s="70">
        <v>47178.557509999999</v>
      </c>
      <c r="T110" s="47">
        <f t="shared" si="4"/>
        <v>8.3664001409569178</v>
      </c>
      <c r="U110" s="7"/>
    </row>
    <row r="111" spans="1:21" x14ac:dyDescent="0.2">
      <c r="A111" s="61">
        <v>39083</v>
      </c>
      <c r="B111" s="62">
        <v>115200.54566239999</v>
      </c>
      <c r="C111" s="62">
        <v>273406.63316105003</v>
      </c>
      <c r="D111" s="64">
        <f t="shared" si="5"/>
        <v>388607.17882345</v>
      </c>
      <c r="E111" s="52">
        <f t="shared" si="7"/>
        <v>1.8277324885944317</v>
      </c>
      <c r="F111" s="53">
        <v>281</v>
      </c>
      <c r="G111" s="51">
        <v>6280</v>
      </c>
      <c r="H111" s="51">
        <f t="shared" si="6"/>
        <v>6561</v>
      </c>
      <c r="I111" s="52">
        <f t="shared" si="8"/>
        <v>1.9795640326975477</v>
      </c>
      <c r="J111" s="6"/>
      <c r="K111" s="50">
        <v>1100</v>
      </c>
      <c r="L111" s="51">
        <v>38656.576150969995</v>
      </c>
      <c r="M111" s="52">
        <f t="shared" si="9"/>
        <v>1.0161337386034286</v>
      </c>
      <c r="N111" s="53">
        <v>131</v>
      </c>
      <c r="O111" s="51">
        <v>6274.6501469100003</v>
      </c>
      <c r="P111" s="52">
        <f t="shared" si="10"/>
        <v>1.7695767168561769</v>
      </c>
      <c r="Q111" s="6"/>
      <c r="R111" s="71">
        <v>356</v>
      </c>
      <c r="S111" s="72">
        <v>38177.395218999998</v>
      </c>
      <c r="T111" s="52">
        <f t="shared" si="4"/>
        <v>6.9006085405926321</v>
      </c>
      <c r="U111" s="7"/>
    </row>
    <row r="112" spans="1:21" x14ac:dyDescent="0.2">
      <c r="A112" s="58">
        <v>39114</v>
      </c>
      <c r="B112" s="27">
        <v>120381.8545252</v>
      </c>
      <c r="C112" s="27">
        <v>253945.43030102001</v>
      </c>
      <c r="D112" s="29">
        <f t="shared" si="5"/>
        <v>374327.28482622001</v>
      </c>
      <c r="E112" s="35">
        <f t="shared" si="7"/>
        <v>1.6007518268216785</v>
      </c>
      <c r="F112" s="31">
        <v>345</v>
      </c>
      <c r="G112" s="32">
        <v>5998</v>
      </c>
      <c r="H112" s="32">
        <f t="shared" si="6"/>
        <v>6343</v>
      </c>
      <c r="I112" s="35">
        <f t="shared" si="8"/>
        <v>2.6207437851414221</v>
      </c>
      <c r="J112" s="6"/>
      <c r="K112" s="34">
        <v>1383</v>
      </c>
      <c r="L112" s="32">
        <v>43075.702188000003</v>
      </c>
      <c r="M112" s="35">
        <f t="shared" si="9"/>
        <v>2.1932969194265466</v>
      </c>
      <c r="N112" s="31">
        <v>108</v>
      </c>
      <c r="O112" s="32">
        <v>4778.3004870599998</v>
      </c>
      <c r="P112" s="35">
        <f t="shared" si="10"/>
        <v>1.3973078442196418</v>
      </c>
      <c r="Q112" s="6"/>
      <c r="R112" s="73">
        <v>226</v>
      </c>
      <c r="S112" s="65">
        <v>25910.372513999999</v>
      </c>
      <c r="T112" s="35">
        <f t="shared" si="4"/>
        <v>3.4455499756904571</v>
      </c>
      <c r="U112" s="7"/>
    </row>
    <row r="113" spans="1:21" x14ac:dyDescent="0.2">
      <c r="A113" s="58">
        <v>39142</v>
      </c>
      <c r="B113" s="27">
        <v>190393.00992231001</v>
      </c>
      <c r="C113" s="27">
        <v>255314.96889640731</v>
      </c>
      <c r="D113" s="29">
        <f t="shared" si="5"/>
        <v>445707.9788187173</v>
      </c>
      <c r="E113" s="35">
        <f t="shared" si="7"/>
        <v>1.0597273762809039</v>
      </c>
      <c r="F113" s="31">
        <v>428</v>
      </c>
      <c r="G113" s="32">
        <v>5997</v>
      </c>
      <c r="H113" s="32">
        <f t="shared" si="6"/>
        <v>6425</v>
      </c>
      <c r="I113" s="35">
        <f t="shared" si="8"/>
        <v>0.79419156660150803</v>
      </c>
      <c r="J113" s="6"/>
      <c r="K113" s="34">
        <v>1551</v>
      </c>
      <c r="L113" s="32">
        <v>48856.191254540005</v>
      </c>
      <c r="M113" s="35">
        <f t="shared" si="9"/>
        <v>0.64616372282387036</v>
      </c>
      <c r="N113" s="31">
        <v>134</v>
      </c>
      <c r="O113" s="32">
        <v>6448.1203785300004</v>
      </c>
      <c r="P113" s="35">
        <f t="shared" si="10"/>
        <v>0.27000834397875284</v>
      </c>
      <c r="Q113" s="6"/>
      <c r="R113" s="73">
        <v>272</v>
      </c>
      <c r="S113" s="65">
        <v>28602.781212999998</v>
      </c>
      <c r="T113" s="35">
        <f t="shared" si="4"/>
        <v>3.0628950586647727</v>
      </c>
      <c r="U113" s="7"/>
    </row>
    <row r="114" spans="1:21" x14ac:dyDescent="0.2">
      <c r="A114" s="58">
        <v>39173</v>
      </c>
      <c r="B114" s="27">
        <v>159983.29027502998</v>
      </c>
      <c r="C114" s="27">
        <v>226801.47668791999</v>
      </c>
      <c r="D114" s="29">
        <f t="shared" si="5"/>
        <v>386784.76696295</v>
      </c>
      <c r="E114" s="35">
        <f t="shared" si="7"/>
        <v>1.3520824043188582</v>
      </c>
      <c r="F114" s="31">
        <v>354</v>
      </c>
      <c r="G114" s="32">
        <v>5257</v>
      </c>
      <c r="H114" s="32">
        <f t="shared" si="6"/>
        <v>5611</v>
      </c>
      <c r="I114" s="35">
        <f t="shared" si="8"/>
        <v>1.2707405908539053</v>
      </c>
      <c r="J114" s="6"/>
      <c r="K114" s="34">
        <v>1524</v>
      </c>
      <c r="L114" s="32">
        <v>45011.637441000006</v>
      </c>
      <c r="M114" s="35">
        <f t="shared" si="9"/>
        <v>1.040393835165371</v>
      </c>
      <c r="N114" s="31">
        <v>125</v>
      </c>
      <c r="O114" s="32">
        <v>5546.6147769999998</v>
      </c>
      <c r="P114" s="35">
        <f t="shared" si="10"/>
        <v>-0.41144198665857656</v>
      </c>
      <c r="Q114" s="6"/>
      <c r="R114" s="73">
        <v>227</v>
      </c>
      <c r="S114" s="65">
        <v>24708.881561999999</v>
      </c>
      <c r="T114" s="35">
        <f t="shared" si="4"/>
        <v>2.8101277495019366</v>
      </c>
      <c r="U114" s="7"/>
    </row>
    <row r="115" spans="1:21" x14ac:dyDescent="0.2">
      <c r="A115" s="58">
        <v>39203</v>
      </c>
      <c r="B115" s="27">
        <v>196170.96590414998</v>
      </c>
      <c r="C115" s="27">
        <v>282331.36687648995</v>
      </c>
      <c r="D115" s="29">
        <f t="shared" si="5"/>
        <v>478502.33278063993</v>
      </c>
      <c r="E115" s="35">
        <f t="shared" si="7"/>
        <v>1.648729162265405</v>
      </c>
      <c r="F115" s="31">
        <v>420</v>
      </c>
      <c r="G115" s="32">
        <v>6079</v>
      </c>
      <c r="H115" s="32">
        <f t="shared" si="6"/>
        <v>6499</v>
      </c>
      <c r="I115" s="35">
        <f t="shared" si="8"/>
        <v>1.765531914893617</v>
      </c>
      <c r="J115" s="6"/>
      <c r="K115" s="34">
        <v>1868</v>
      </c>
      <c r="L115" s="32">
        <v>54194.901488000003</v>
      </c>
      <c r="M115" s="35">
        <f t="shared" si="9"/>
        <v>3.7461270526668429</v>
      </c>
      <c r="N115" s="31">
        <v>155</v>
      </c>
      <c r="O115" s="32">
        <v>7807.2467310900001</v>
      </c>
      <c r="P115" s="35">
        <f t="shared" si="10"/>
        <v>-0.60958245710855374</v>
      </c>
      <c r="Q115" s="6"/>
      <c r="R115" s="73">
        <v>249</v>
      </c>
      <c r="S115" s="65">
        <v>26505.020215</v>
      </c>
      <c r="T115" s="35">
        <f t="shared" si="4"/>
        <v>1.1082580508272351</v>
      </c>
      <c r="U115" s="7"/>
    </row>
    <row r="116" spans="1:21" x14ac:dyDescent="0.2">
      <c r="A116" s="58">
        <v>39234</v>
      </c>
      <c r="B116" s="27">
        <v>166078.71789029002</v>
      </c>
      <c r="C116" s="27">
        <v>267256.32945229003</v>
      </c>
      <c r="D116" s="29">
        <f t="shared" si="5"/>
        <v>433335.04734258004</v>
      </c>
      <c r="E116" s="35">
        <f t="shared" si="7"/>
        <v>0.12867815939934024</v>
      </c>
      <c r="F116" s="31">
        <v>390</v>
      </c>
      <c r="G116" s="32">
        <v>5859</v>
      </c>
      <c r="H116" s="32">
        <f t="shared" si="6"/>
        <v>6249</v>
      </c>
      <c r="I116" s="35">
        <f t="shared" si="8"/>
        <v>7.2533849129594596E-3</v>
      </c>
      <c r="J116" s="6"/>
      <c r="K116" s="34">
        <v>1400</v>
      </c>
      <c r="L116" s="32">
        <v>45967.776785000002</v>
      </c>
      <c r="M116" s="35">
        <f t="shared" si="9"/>
        <v>0.36782754954467944</v>
      </c>
      <c r="N116" s="31">
        <v>145</v>
      </c>
      <c r="O116" s="32">
        <v>7795.1930110000003</v>
      </c>
      <c r="P116" s="35">
        <f t="shared" si="10"/>
        <v>-0.69206106941217893</v>
      </c>
      <c r="Q116" s="6"/>
      <c r="R116" s="73">
        <v>227</v>
      </c>
      <c r="S116" s="65">
        <v>29459.388701999997</v>
      </c>
      <c r="T116" s="35">
        <f t="shared" si="4"/>
        <v>0.67525667910150666</v>
      </c>
      <c r="U116" s="7"/>
    </row>
    <row r="117" spans="1:21" x14ac:dyDescent="0.2">
      <c r="A117" s="58">
        <v>39264</v>
      </c>
      <c r="B117" s="27">
        <v>155913.891668</v>
      </c>
      <c r="C117" s="27">
        <v>270934.43165582005</v>
      </c>
      <c r="D117" s="29">
        <f t="shared" si="5"/>
        <v>426848.32332382002</v>
      </c>
      <c r="E117" s="35">
        <f t="shared" si="7"/>
        <v>0.33904427506090484</v>
      </c>
      <c r="F117" s="31">
        <v>402</v>
      </c>
      <c r="G117" s="32">
        <v>6013</v>
      </c>
      <c r="H117" s="32">
        <f t="shared" si="6"/>
        <v>6415</v>
      </c>
      <c r="I117" s="35">
        <f t="shared" si="8"/>
        <v>0.34289302909776009</v>
      </c>
      <c r="J117" s="6"/>
      <c r="K117" s="34">
        <v>1555</v>
      </c>
      <c r="L117" s="32">
        <v>51937.059599990003</v>
      </c>
      <c r="M117" s="35">
        <f t="shared" si="9"/>
        <v>1.3481052598631753</v>
      </c>
      <c r="N117" s="31">
        <v>143</v>
      </c>
      <c r="O117" s="32">
        <v>9705.6535860000004</v>
      </c>
      <c r="P117" s="35">
        <f t="shared" si="10"/>
        <v>-0.54627251114926201</v>
      </c>
      <c r="Q117" s="6"/>
      <c r="R117" s="73">
        <v>212</v>
      </c>
      <c r="S117" s="65">
        <v>26299.685251000003</v>
      </c>
      <c r="T117" s="35">
        <f t="shared" si="4"/>
        <v>0.13665724451791372</v>
      </c>
      <c r="U117" s="7"/>
    </row>
    <row r="118" spans="1:21" x14ac:dyDescent="0.2">
      <c r="A118" s="58">
        <v>39295</v>
      </c>
      <c r="B118" s="27">
        <v>179953.89829867001</v>
      </c>
      <c r="C118" s="27">
        <v>264185.25147713005</v>
      </c>
      <c r="D118" s="29">
        <f t="shared" si="5"/>
        <v>444139.14977580006</v>
      </c>
      <c r="E118" s="35">
        <f t="shared" si="7"/>
        <v>0.57356492812789717</v>
      </c>
      <c r="F118" s="31">
        <v>432</v>
      </c>
      <c r="G118" s="32">
        <v>5831</v>
      </c>
      <c r="H118" s="32">
        <f t="shared" si="6"/>
        <v>6263</v>
      </c>
      <c r="I118" s="35">
        <f t="shared" si="8"/>
        <v>0.78789608906651432</v>
      </c>
      <c r="J118" s="6"/>
      <c r="K118" s="34">
        <v>1725</v>
      </c>
      <c r="L118" s="32">
        <v>62716.874167000002</v>
      </c>
      <c r="M118" s="35">
        <f t="shared" si="9"/>
        <v>3.8550917427003917</v>
      </c>
      <c r="N118" s="31">
        <v>159</v>
      </c>
      <c r="O118" s="32">
        <v>8169.9380410000012</v>
      </c>
      <c r="P118" s="35">
        <f t="shared" si="10"/>
        <v>-0.56519217781909337</v>
      </c>
      <c r="Q118" s="6"/>
      <c r="R118" s="73">
        <v>204</v>
      </c>
      <c r="S118" s="65">
        <v>23776.884742999999</v>
      </c>
      <c r="T118" s="35">
        <f t="shared" si="4"/>
        <v>-0.30348193085428321</v>
      </c>
      <c r="U118" s="7"/>
    </row>
    <row r="119" spans="1:21" x14ac:dyDescent="0.2">
      <c r="A119" s="58">
        <v>39326</v>
      </c>
      <c r="B119" s="27">
        <v>200033.47049879999</v>
      </c>
      <c r="C119" s="27">
        <v>253461.77914001004</v>
      </c>
      <c r="D119" s="29">
        <f t="shared" si="5"/>
        <v>453495.24963881006</v>
      </c>
      <c r="E119" s="35">
        <f t="shared" si="7"/>
        <v>-0.10469552979038321</v>
      </c>
      <c r="F119" s="31">
        <v>443</v>
      </c>
      <c r="G119" s="32">
        <v>5529</v>
      </c>
      <c r="H119" s="32">
        <f t="shared" si="6"/>
        <v>5972</v>
      </c>
      <c r="I119" s="35">
        <f t="shared" si="8"/>
        <v>-0.30638792102206736</v>
      </c>
      <c r="J119" s="6"/>
      <c r="K119" s="34">
        <v>1552</v>
      </c>
      <c r="L119" s="32">
        <v>64096.031510100001</v>
      </c>
      <c r="M119" s="35">
        <f t="shared" si="9"/>
        <v>1.1310848233560624</v>
      </c>
      <c r="N119" s="31">
        <v>162</v>
      </c>
      <c r="O119" s="32">
        <v>8598.0494861099996</v>
      </c>
      <c r="P119" s="35">
        <f t="shared" si="10"/>
        <v>-0.72241301415171921</v>
      </c>
      <c r="Q119" s="6"/>
      <c r="R119" s="73">
        <v>269</v>
      </c>
      <c r="S119" s="65">
        <v>31048.796149000002</v>
      </c>
      <c r="T119" s="35">
        <f t="shared" si="4"/>
        <v>-0.19699734988146478</v>
      </c>
      <c r="U119" s="7"/>
    </row>
    <row r="120" spans="1:21" x14ac:dyDescent="0.2">
      <c r="A120" s="58">
        <v>39356</v>
      </c>
      <c r="B120" s="27">
        <v>218751.20454900002</v>
      </c>
      <c r="C120" s="27">
        <v>274948.52408374997</v>
      </c>
      <c r="D120" s="29">
        <f t="shared" si="5"/>
        <v>493699.72863274999</v>
      </c>
      <c r="E120" s="35">
        <f t="shared" si="7"/>
        <v>0.50072478118488339</v>
      </c>
      <c r="F120" s="31">
        <v>585</v>
      </c>
      <c r="G120" s="32">
        <v>5612</v>
      </c>
      <c r="H120" s="32">
        <f t="shared" si="6"/>
        <v>6197</v>
      </c>
      <c r="I120" s="35">
        <f t="shared" si="8"/>
        <v>0.19603419225714069</v>
      </c>
      <c r="J120" s="6"/>
      <c r="K120" s="34">
        <v>1747</v>
      </c>
      <c r="L120" s="32">
        <v>74560.941921999984</v>
      </c>
      <c r="M120" s="35">
        <f t="shared" si="9"/>
        <v>1.9595571214378338</v>
      </c>
      <c r="N120" s="31">
        <v>264</v>
      </c>
      <c r="O120" s="32">
        <v>13926.010156900003</v>
      </c>
      <c r="P120" s="35">
        <f t="shared" si="10"/>
        <v>0.42481776241944535</v>
      </c>
      <c r="Q120" s="6"/>
      <c r="R120" s="73">
        <v>192</v>
      </c>
      <c r="S120" s="65">
        <v>21550.600614999996</v>
      </c>
      <c r="T120" s="35">
        <f t="shared" si="4"/>
        <v>-0.10744477022333443</v>
      </c>
      <c r="U120" s="7"/>
    </row>
    <row r="121" spans="1:21" x14ac:dyDescent="0.2">
      <c r="A121" s="58">
        <v>39387</v>
      </c>
      <c r="B121" s="27">
        <v>212075.76881950002</v>
      </c>
      <c r="C121" s="27">
        <v>261786.46924243</v>
      </c>
      <c r="D121" s="29">
        <f t="shared" si="5"/>
        <v>473862.23806193005</v>
      </c>
      <c r="E121" s="35">
        <f t="shared" si="7"/>
        <v>0.37661041413216911</v>
      </c>
      <c r="F121" s="31">
        <v>516</v>
      </c>
      <c r="G121" s="32">
        <v>5212</v>
      </c>
      <c r="H121" s="32">
        <f t="shared" si="6"/>
        <v>5728</v>
      </c>
      <c r="I121" s="35">
        <f t="shared" si="8"/>
        <v>9.3907882517343388E-3</v>
      </c>
      <c r="J121" s="6"/>
      <c r="K121" s="34">
        <v>1833</v>
      </c>
      <c r="L121" s="32">
        <v>73502.961256560011</v>
      </c>
      <c r="M121" s="35">
        <f t="shared" si="9"/>
        <v>1.5047182854735683</v>
      </c>
      <c r="N121" s="31">
        <v>184</v>
      </c>
      <c r="O121" s="32">
        <v>9124.2471170000008</v>
      </c>
      <c r="P121" s="35">
        <f t="shared" si="10"/>
        <v>7.7348474163568381E-2</v>
      </c>
      <c r="Q121" s="6"/>
      <c r="R121" s="73">
        <v>211</v>
      </c>
      <c r="S121" s="65">
        <v>25276.247223999999</v>
      </c>
      <c r="T121" s="35">
        <f t="shared" si="4"/>
        <v>-0.22097675187052912</v>
      </c>
      <c r="U121" s="7"/>
    </row>
    <row r="122" spans="1:21" ht="15" thickBot="1" x14ac:dyDescent="0.25">
      <c r="A122" s="66">
        <v>39417</v>
      </c>
      <c r="B122" s="67">
        <v>255774.45112900002</v>
      </c>
      <c r="C122" s="68">
        <v>252684.63935424</v>
      </c>
      <c r="D122" s="69">
        <f t="shared" si="5"/>
        <v>508459.09048324003</v>
      </c>
      <c r="E122" s="75">
        <f t="shared" si="7"/>
        <v>4.1778506607106358E-3</v>
      </c>
      <c r="F122" s="67">
        <v>565</v>
      </c>
      <c r="G122" s="68">
        <v>5883</v>
      </c>
      <c r="H122" s="55">
        <f t="shared" si="6"/>
        <v>6448</v>
      </c>
      <c r="I122" s="75">
        <f t="shared" si="8"/>
        <v>-0.20970707194509131</v>
      </c>
      <c r="J122" s="6"/>
      <c r="K122" s="76">
        <v>2120</v>
      </c>
      <c r="L122" s="77">
        <v>76383.051169819984</v>
      </c>
      <c r="M122" s="75">
        <f t="shared" si="9"/>
        <v>0.82707398246488362</v>
      </c>
      <c r="N122" s="78">
        <v>111</v>
      </c>
      <c r="O122" s="77">
        <v>6877.5625967800006</v>
      </c>
      <c r="P122" s="75">
        <f t="shared" si="10"/>
        <v>-0.15418909805953684</v>
      </c>
      <c r="Q122" s="6"/>
      <c r="R122" s="74">
        <v>326</v>
      </c>
      <c r="S122" s="70">
        <v>27978.200011000001</v>
      </c>
      <c r="T122" s="56">
        <f t="shared" si="4"/>
        <v>-0.40697211852927628</v>
      </c>
      <c r="U122" s="7"/>
    </row>
    <row r="123" spans="1:21" x14ac:dyDescent="0.2">
      <c r="A123" s="60">
        <v>39448</v>
      </c>
      <c r="B123" s="15">
        <v>171960.21812500001</v>
      </c>
      <c r="C123" s="15">
        <v>223234.26814084002</v>
      </c>
      <c r="D123" s="17">
        <f t="shared" si="5"/>
        <v>395194.48626584001</v>
      </c>
      <c r="E123" s="23">
        <f t="shared" si="7"/>
        <v>1.6951069875584368E-2</v>
      </c>
      <c r="F123" s="19">
        <v>429</v>
      </c>
      <c r="G123" s="20">
        <v>4685</v>
      </c>
      <c r="H123" s="20">
        <f t="shared" si="6"/>
        <v>5114</v>
      </c>
      <c r="I123" s="23">
        <f t="shared" si="8"/>
        <v>-0.22054564852918768</v>
      </c>
      <c r="J123" s="6"/>
      <c r="K123" s="22">
        <v>1583</v>
      </c>
      <c r="L123" s="20">
        <v>56846.188881800001</v>
      </c>
      <c r="M123" s="23">
        <f t="shared" si="9"/>
        <v>0.47054381277307145</v>
      </c>
      <c r="N123" s="19">
        <v>91</v>
      </c>
      <c r="O123" s="20">
        <v>5680.9332919999997</v>
      </c>
      <c r="P123" s="23">
        <f t="shared" si="10"/>
        <v>-9.462150733652952E-2</v>
      </c>
      <c r="Q123" s="6"/>
      <c r="R123" s="71">
        <v>186</v>
      </c>
      <c r="S123" s="72">
        <v>20601.276084999998</v>
      </c>
      <c r="T123" s="23">
        <f t="shared" si="4"/>
        <v>-0.46038025992021525</v>
      </c>
      <c r="U123" s="7"/>
    </row>
    <row r="124" spans="1:21" x14ac:dyDescent="0.2">
      <c r="A124" s="58">
        <v>39479</v>
      </c>
      <c r="B124" s="27">
        <v>242011.6090079998</v>
      </c>
      <c r="C124" s="27">
        <v>267026.82576784003</v>
      </c>
      <c r="D124" s="29">
        <f t="shared" si="5"/>
        <v>509038.43477583979</v>
      </c>
      <c r="E124" s="35">
        <f t="shared" si="7"/>
        <v>0.35987531609446766</v>
      </c>
      <c r="F124" s="31">
        <v>556</v>
      </c>
      <c r="G124" s="32">
        <v>5354</v>
      </c>
      <c r="H124" s="32">
        <f t="shared" si="6"/>
        <v>5910</v>
      </c>
      <c r="I124" s="35">
        <f t="shared" si="8"/>
        <v>-6.8264228283146822E-2</v>
      </c>
      <c r="J124" s="6"/>
      <c r="K124" s="34">
        <v>1550</v>
      </c>
      <c r="L124" s="32">
        <v>58275.613769000003</v>
      </c>
      <c r="M124" s="35">
        <f t="shared" si="9"/>
        <v>0.35286509119831311</v>
      </c>
      <c r="N124" s="31">
        <v>104</v>
      </c>
      <c r="O124" s="32">
        <v>5469.5214097400003</v>
      </c>
      <c r="P124" s="35">
        <f t="shared" si="10"/>
        <v>0.14465832036973802</v>
      </c>
      <c r="Q124" s="6"/>
      <c r="R124" s="73">
        <v>188</v>
      </c>
      <c r="S124" s="65">
        <v>24721.671608000001</v>
      </c>
      <c r="T124" s="35">
        <f t="shared" si="4"/>
        <v>-4.5877414744142087E-2</v>
      </c>
      <c r="U124" s="7"/>
    </row>
    <row r="125" spans="1:21" x14ac:dyDescent="0.2">
      <c r="A125" s="58">
        <v>39508</v>
      </c>
      <c r="B125" s="27">
        <v>225447.25224998998</v>
      </c>
      <c r="C125" s="27">
        <v>235947.34937998003</v>
      </c>
      <c r="D125" s="29">
        <f t="shared" si="5"/>
        <v>461394.60162997001</v>
      </c>
      <c r="E125" s="35">
        <f t="shared" si="7"/>
        <v>3.5194844060965069E-2</v>
      </c>
      <c r="F125" s="31">
        <v>529</v>
      </c>
      <c r="G125" s="32">
        <v>4786</v>
      </c>
      <c r="H125" s="32">
        <f t="shared" si="6"/>
        <v>5315</v>
      </c>
      <c r="I125" s="35">
        <f t="shared" si="8"/>
        <v>-0.17276264591439694</v>
      </c>
      <c r="J125" s="6"/>
      <c r="K125" s="34">
        <v>998</v>
      </c>
      <c r="L125" s="32">
        <v>45722.233589999996</v>
      </c>
      <c r="M125" s="35">
        <f t="shared" si="9"/>
        <v>-6.4146581713914963E-2</v>
      </c>
      <c r="N125" s="31">
        <v>110</v>
      </c>
      <c r="O125" s="32">
        <v>6577.400090189999</v>
      </c>
      <c r="P125" s="35">
        <f t="shared" si="10"/>
        <v>2.0049208772599192E-2</v>
      </c>
      <c r="Q125" s="6"/>
      <c r="R125" s="73">
        <v>165</v>
      </c>
      <c r="S125" s="65">
        <v>21032.419411999999</v>
      </c>
      <c r="T125" s="35">
        <f t="shared" si="4"/>
        <v>-0.2646722269636933</v>
      </c>
      <c r="U125" s="7"/>
    </row>
    <row r="126" spans="1:21" x14ac:dyDescent="0.2">
      <c r="A126" s="58">
        <v>39539</v>
      </c>
      <c r="B126" s="27">
        <v>252412.16520907002</v>
      </c>
      <c r="C126" s="27">
        <v>283743.18766900001</v>
      </c>
      <c r="D126" s="29">
        <f t="shared" si="5"/>
        <v>536155.35287806997</v>
      </c>
      <c r="E126" s="35">
        <f t="shared" si="7"/>
        <v>0.38618528616828418</v>
      </c>
      <c r="F126" s="31">
        <v>667</v>
      </c>
      <c r="G126" s="32">
        <v>5660</v>
      </c>
      <c r="H126" s="32">
        <f t="shared" si="6"/>
        <v>6327</v>
      </c>
      <c r="I126" s="35">
        <f t="shared" si="8"/>
        <v>0.12760648725717338</v>
      </c>
      <c r="J126" s="6"/>
      <c r="K126" s="34">
        <v>1572</v>
      </c>
      <c r="L126" s="32">
        <v>65818.897805999994</v>
      </c>
      <c r="M126" s="35">
        <f t="shared" si="9"/>
        <v>0.46226401766151159</v>
      </c>
      <c r="N126" s="31">
        <v>89</v>
      </c>
      <c r="O126" s="32">
        <v>6362.4797459999991</v>
      </c>
      <c r="P126" s="35">
        <f t="shared" si="10"/>
        <v>0.147092416149599</v>
      </c>
      <c r="Q126" s="6"/>
      <c r="R126" s="73">
        <v>243</v>
      </c>
      <c r="S126" s="65">
        <v>29682.836165000001</v>
      </c>
      <c r="T126" s="35">
        <f t="shared" si="4"/>
        <v>0.20130229652520937</v>
      </c>
      <c r="U126" s="7"/>
    </row>
    <row r="127" spans="1:21" x14ac:dyDescent="0.2">
      <c r="A127" s="58">
        <v>39569</v>
      </c>
      <c r="B127" s="27">
        <v>213071.50178750002</v>
      </c>
      <c r="C127" s="27">
        <v>275304.83104551001</v>
      </c>
      <c r="D127" s="29">
        <f t="shared" si="5"/>
        <v>488376.33283301</v>
      </c>
      <c r="E127" s="35">
        <f t="shared" si="7"/>
        <v>2.0635218213025164E-2</v>
      </c>
      <c r="F127" s="31">
        <v>491</v>
      </c>
      <c r="G127" s="32">
        <v>5156</v>
      </c>
      <c r="H127" s="32">
        <f t="shared" si="6"/>
        <v>5647</v>
      </c>
      <c r="I127" s="35">
        <f t="shared" si="8"/>
        <v>-0.13109709186028617</v>
      </c>
      <c r="J127" s="6"/>
      <c r="K127" s="34">
        <v>1761</v>
      </c>
      <c r="L127" s="32">
        <v>68755.125667</v>
      </c>
      <c r="M127" s="35">
        <f t="shared" si="9"/>
        <v>0.2686640953157553</v>
      </c>
      <c r="N127" s="31">
        <v>102</v>
      </c>
      <c r="O127" s="32">
        <v>6161.4518830000006</v>
      </c>
      <c r="P127" s="35">
        <f t="shared" si="10"/>
        <v>-0.21080348870442622</v>
      </c>
      <c r="Q127" s="6"/>
      <c r="R127" s="73">
        <v>241</v>
      </c>
      <c r="S127" s="65">
        <v>31622.231924</v>
      </c>
      <c r="T127" s="35">
        <f t="shared" si="4"/>
        <v>0.19306575386439473</v>
      </c>
      <c r="U127" s="7"/>
    </row>
    <row r="128" spans="1:21" x14ac:dyDescent="0.2">
      <c r="A128" s="58">
        <v>39600</v>
      </c>
      <c r="B128" s="27">
        <v>242666.89360299997</v>
      </c>
      <c r="C128" s="27">
        <v>282670.57428791001</v>
      </c>
      <c r="D128" s="29">
        <f t="shared" si="5"/>
        <v>525337.46789090999</v>
      </c>
      <c r="E128" s="35">
        <f t="shared" si="7"/>
        <v>0.21231243840657066</v>
      </c>
      <c r="F128" s="31">
        <v>521</v>
      </c>
      <c r="G128" s="32">
        <v>5342</v>
      </c>
      <c r="H128" s="32">
        <f t="shared" si="6"/>
        <v>5863</v>
      </c>
      <c r="I128" s="35">
        <f t="shared" si="8"/>
        <v>-6.1769883181309049E-2</v>
      </c>
      <c r="J128" s="6"/>
      <c r="K128" s="34">
        <v>1392</v>
      </c>
      <c r="L128" s="32">
        <v>57029.210273050005</v>
      </c>
      <c r="M128" s="35">
        <f t="shared" si="9"/>
        <v>0.24063451099204602</v>
      </c>
      <c r="N128" s="31">
        <v>106</v>
      </c>
      <c r="O128" s="32">
        <v>8025.2886260000005</v>
      </c>
      <c r="P128" s="35">
        <f t="shared" si="10"/>
        <v>2.9517628963812159E-2</v>
      </c>
      <c r="Q128" s="6"/>
      <c r="R128" s="73">
        <v>271</v>
      </c>
      <c r="S128" s="65">
        <v>33929.275392000003</v>
      </c>
      <c r="T128" s="35">
        <f t="shared" si="4"/>
        <v>0.1517304630865115</v>
      </c>
      <c r="U128" s="7"/>
    </row>
    <row r="129" spans="1:21" x14ac:dyDescent="0.2">
      <c r="A129" s="58">
        <v>39630</v>
      </c>
      <c r="B129" s="27">
        <v>263107.33875380002</v>
      </c>
      <c r="C129" s="27">
        <v>249343.15313600999</v>
      </c>
      <c r="D129" s="29">
        <f t="shared" si="5"/>
        <v>512450.49188981001</v>
      </c>
      <c r="E129" s="35">
        <f t="shared" si="7"/>
        <v>0.2005446991086095</v>
      </c>
      <c r="F129" s="31">
        <v>629</v>
      </c>
      <c r="G129" s="32">
        <v>4626</v>
      </c>
      <c r="H129" s="32">
        <f t="shared" si="6"/>
        <v>5255</v>
      </c>
      <c r="I129" s="35">
        <f t="shared" si="8"/>
        <v>-0.18082618862042088</v>
      </c>
      <c r="J129" s="6"/>
      <c r="K129" s="34">
        <v>1673</v>
      </c>
      <c r="L129" s="32">
        <v>77001.535399300003</v>
      </c>
      <c r="M129" s="35">
        <f t="shared" si="9"/>
        <v>0.48259327717726297</v>
      </c>
      <c r="N129" s="31">
        <v>147</v>
      </c>
      <c r="O129" s="32">
        <v>8562.6402242099994</v>
      </c>
      <c r="P129" s="35">
        <f t="shared" si="10"/>
        <v>-0.11776778881112648</v>
      </c>
      <c r="Q129" s="6"/>
      <c r="R129" s="73">
        <v>293</v>
      </c>
      <c r="S129" s="65">
        <v>34328.810408999998</v>
      </c>
      <c r="T129" s="35">
        <f t="shared" si="4"/>
        <v>0.30529358360646919</v>
      </c>
      <c r="U129" s="7"/>
    </row>
    <row r="130" spans="1:21" x14ac:dyDescent="0.2">
      <c r="A130" s="58">
        <v>39661</v>
      </c>
      <c r="B130" s="27">
        <v>224080.11461342001</v>
      </c>
      <c r="C130" s="27">
        <v>184739.95980256001</v>
      </c>
      <c r="D130" s="29">
        <f t="shared" si="5"/>
        <v>408820.07441598002</v>
      </c>
      <c r="E130" s="35">
        <f t="shared" si="7"/>
        <v>-7.952254462964814E-2</v>
      </c>
      <c r="F130" s="31">
        <v>542</v>
      </c>
      <c r="G130" s="32">
        <v>3542</v>
      </c>
      <c r="H130" s="32">
        <f t="shared" si="6"/>
        <v>4084</v>
      </c>
      <c r="I130" s="35">
        <f t="shared" si="8"/>
        <v>-0.34791633402522748</v>
      </c>
      <c r="J130" s="6"/>
      <c r="K130" s="34">
        <v>1179</v>
      </c>
      <c r="L130" s="32">
        <v>52535.114827000005</v>
      </c>
      <c r="M130" s="35">
        <f t="shared" si="9"/>
        <v>-0.16234481509535081</v>
      </c>
      <c r="N130" s="31">
        <v>155</v>
      </c>
      <c r="O130" s="32">
        <v>10804.985427</v>
      </c>
      <c r="P130" s="35">
        <f t="shared" si="10"/>
        <v>0.3225296658036183</v>
      </c>
      <c r="Q130" s="6"/>
      <c r="R130" s="73">
        <v>282</v>
      </c>
      <c r="S130" s="65">
        <v>40039.234375</v>
      </c>
      <c r="T130" s="35">
        <f t="shared" si="4"/>
        <v>0.68395627971354389</v>
      </c>
      <c r="U130" s="7"/>
    </row>
    <row r="131" spans="1:21" x14ac:dyDescent="0.2">
      <c r="A131" s="58">
        <v>39692</v>
      </c>
      <c r="B131" s="27">
        <v>270964.78192913003</v>
      </c>
      <c r="C131" s="27">
        <v>217560.06842382002</v>
      </c>
      <c r="D131" s="29">
        <f t="shared" si="5"/>
        <v>488524.85035295004</v>
      </c>
      <c r="E131" s="35">
        <f t="shared" si="7"/>
        <v>7.7243589082883757E-2</v>
      </c>
      <c r="F131" s="31">
        <v>537</v>
      </c>
      <c r="G131" s="32">
        <v>4191</v>
      </c>
      <c r="H131" s="32">
        <f t="shared" si="6"/>
        <v>4728</v>
      </c>
      <c r="I131" s="35">
        <f t="shared" si="8"/>
        <v>-0.20830542531815133</v>
      </c>
      <c r="J131" s="6"/>
      <c r="K131" s="34">
        <v>1491</v>
      </c>
      <c r="L131" s="32">
        <v>67390.142389090004</v>
      </c>
      <c r="M131" s="35">
        <f t="shared" si="9"/>
        <v>5.1393367130240009E-2</v>
      </c>
      <c r="N131" s="31">
        <v>185</v>
      </c>
      <c r="O131" s="32">
        <v>13355.677658960001</v>
      </c>
      <c r="P131" s="35">
        <f t="shared" si="10"/>
        <v>0.55333807749488617</v>
      </c>
      <c r="Q131" s="6"/>
      <c r="R131" s="73">
        <v>282</v>
      </c>
      <c r="S131" s="65">
        <v>34190.627345000001</v>
      </c>
      <c r="T131" s="35">
        <f t="shared" si="4"/>
        <v>0.10119011316647097</v>
      </c>
      <c r="U131" s="7"/>
    </row>
    <row r="132" spans="1:21" x14ac:dyDescent="0.2">
      <c r="A132" s="58">
        <v>39722</v>
      </c>
      <c r="B132" s="27">
        <v>280285.95222959999</v>
      </c>
      <c r="C132" s="27">
        <v>214002.19211410001</v>
      </c>
      <c r="D132" s="29">
        <f t="shared" si="5"/>
        <v>494288.14434370003</v>
      </c>
      <c r="E132" s="35">
        <f t="shared" si="7"/>
        <v>1.191849370830278E-3</v>
      </c>
      <c r="F132" s="31">
        <v>541</v>
      </c>
      <c r="G132" s="32">
        <v>4424</v>
      </c>
      <c r="H132" s="32">
        <f t="shared" si="6"/>
        <v>4965</v>
      </c>
      <c r="I132" s="35">
        <f t="shared" si="8"/>
        <v>-0.198805873809908</v>
      </c>
      <c r="J132" s="6"/>
      <c r="K132" s="34">
        <v>1707</v>
      </c>
      <c r="L132" s="32">
        <v>75703.532757000008</v>
      </c>
      <c r="M132" s="35">
        <f t="shared" si="9"/>
        <v>1.5324254301874563E-2</v>
      </c>
      <c r="N132" s="31">
        <v>214</v>
      </c>
      <c r="O132" s="32">
        <v>13525.521576000001</v>
      </c>
      <c r="P132" s="35">
        <f t="shared" si="10"/>
        <v>-2.8758314577385979E-2</v>
      </c>
      <c r="Q132" s="6"/>
      <c r="R132" s="73">
        <v>350</v>
      </c>
      <c r="S132" s="65">
        <v>46668.024621999997</v>
      </c>
      <c r="T132" s="35">
        <f t="shared" si="4"/>
        <v>1.1655092336274548</v>
      </c>
      <c r="U132" s="7"/>
    </row>
    <row r="133" spans="1:21" x14ac:dyDescent="0.2">
      <c r="A133" s="58">
        <v>39753</v>
      </c>
      <c r="B133" s="27">
        <v>222789.91812815002</v>
      </c>
      <c r="C133" s="27">
        <v>173940.70205350002</v>
      </c>
      <c r="D133" s="29">
        <f t="shared" si="5"/>
        <v>396730.62018165004</v>
      </c>
      <c r="E133" s="35">
        <f t="shared" si="7"/>
        <v>-0.16277223987238143</v>
      </c>
      <c r="F133" s="31">
        <v>460</v>
      </c>
      <c r="G133" s="32">
        <v>3452</v>
      </c>
      <c r="H133" s="32">
        <f t="shared" si="6"/>
        <v>3912</v>
      </c>
      <c r="I133" s="35">
        <f t="shared" si="8"/>
        <v>-0.31703910614525144</v>
      </c>
      <c r="J133" s="6"/>
      <c r="K133" s="34">
        <v>1157</v>
      </c>
      <c r="L133" s="32">
        <v>49696.243635999999</v>
      </c>
      <c r="M133" s="35">
        <f t="shared" si="9"/>
        <v>-0.32388787082282766</v>
      </c>
      <c r="N133" s="31">
        <v>141</v>
      </c>
      <c r="O133" s="32">
        <v>8624.7175650000008</v>
      </c>
      <c r="P133" s="35">
        <f t="shared" si="10"/>
        <v>-5.4747481692959954E-2</v>
      </c>
      <c r="Q133" s="6"/>
      <c r="R133" s="73">
        <v>287</v>
      </c>
      <c r="S133" s="65">
        <v>34459.358861000001</v>
      </c>
      <c r="T133" s="35">
        <f t="shared" si="4"/>
        <v>0.36330993108346266</v>
      </c>
      <c r="U133" s="7"/>
    </row>
    <row r="134" spans="1:21" ht="15" thickBot="1" x14ac:dyDescent="0.25">
      <c r="A134" s="59">
        <v>39783</v>
      </c>
      <c r="B134" s="39">
        <v>267944.49255808</v>
      </c>
      <c r="C134" s="40">
        <v>159561.35661787997</v>
      </c>
      <c r="D134" s="41">
        <f t="shared" si="5"/>
        <v>427505.84917595994</v>
      </c>
      <c r="E134" s="82">
        <f t="shared" si="7"/>
        <v>-0.15921289012719197</v>
      </c>
      <c r="F134" s="39">
        <v>546</v>
      </c>
      <c r="G134" s="40">
        <v>3308</v>
      </c>
      <c r="H134" s="44">
        <f t="shared" si="6"/>
        <v>3854</v>
      </c>
      <c r="I134" s="82">
        <f t="shared" si="8"/>
        <v>-0.40229528535980152</v>
      </c>
      <c r="J134" s="6"/>
      <c r="K134" s="83">
        <v>1250</v>
      </c>
      <c r="L134" s="84">
        <v>59040.599533000008</v>
      </c>
      <c r="M134" s="82">
        <f t="shared" si="9"/>
        <v>-0.22704580887012571</v>
      </c>
      <c r="N134" s="85">
        <v>117</v>
      </c>
      <c r="O134" s="84">
        <v>6940.3087158999997</v>
      </c>
      <c r="P134" s="82">
        <f t="shared" si="10"/>
        <v>9.1233076016459247E-3</v>
      </c>
      <c r="Q134" s="6"/>
      <c r="R134" s="74">
        <v>313</v>
      </c>
      <c r="S134" s="70">
        <v>37636.432334999998</v>
      </c>
      <c r="T134" s="47">
        <f t="shared" si="4"/>
        <v>0.34520563582370323</v>
      </c>
      <c r="U134" s="7"/>
    </row>
    <row r="135" spans="1:21" x14ac:dyDescent="0.2">
      <c r="A135" s="61">
        <v>39814</v>
      </c>
      <c r="B135" s="62">
        <v>188037.65106526</v>
      </c>
      <c r="C135" s="62">
        <v>211491.28011260999</v>
      </c>
      <c r="D135" s="64">
        <f t="shared" si="5"/>
        <v>399528.93117787002</v>
      </c>
      <c r="E135" s="52">
        <f t="shared" si="7"/>
        <v>1.0967878000996079E-2</v>
      </c>
      <c r="F135" s="53">
        <v>392</v>
      </c>
      <c r="G135" s="51">
        <v>4223</v>
      </c>
      <c r="H135" s="51">
        <f t="shared" si="6"/>
        <v>4615</v>
      </c>
      <c r="I135" s="52">
        <f t="shared" si="8"/>
        <v>-9.757528353539302E-2</v>
      </c>
      <c r="J135" s="6"/>
      <c r="K135" s="50">
        <v>1299</v>
      </c>
      <c r="L135" s="51">
        <v>63752.872586000005</v>
      </c>
      <c r="M135" s="52">
        <f t="shared" si="9"/>
        <v>0.12149774400111557</v>
      </c>
      <c r="N135" s="53">
        <v>111</v>
      </c>
      <c r="O135" s="51">
        <v>7779.98999</v>
      </c>
      <c r="P135" s="52">
        <f t="shared" si="10"/>
        <v>0.36949152368254934</v>
      </c>
      <c r="Q135" s="6"/>
      <c r="R135" s="24">
        <v>467</v>
      </c>
      <c r="S135" s="72">
        <v>58194.113549999995</v>
      </c>
      <c r="T135" s="52">
        <f t="shared" si="4"/>
        <v>1.8247819848582938</v>
      </c>
      <c r="U135" s="7"/>
    </row>
    <row r="136" spans="1:21" x14ac:dyDescent="0.2">
      <c r="A136" s="58">
        <v>39845</v>
      </c>
      <c r="B136" s="27">
        <v>204066.99959080998</v>
      </c>
      <c r="C136" s="27">
        <v>229554.90114335995</v>
      </c>
      <c r="D136" s="29">
        <f t="shared" si="5"/>
        <v>433621.90073416993</v>
      </c>
      <c r="E136" s="35">
        <f t="shared" si="7"/>
        <v>-0.14815489143738292</v>
      </c>
      <c r="F136" s="31">
        <v>461</v>
      </c>
      <c r="G136" s="32">
        <v>4422</v>
      </c>
      <c r="H136" s="32">
        <f t="shared" si="6"/>
        <v>4883</v>
      </c>
      <c r="I136" s="35">
        <f t="shared" si="8"/>
        <v>-0.17377326565143825</v>
      </c>
      <c r="J136" s="6"/>
      <c r="K136" s="34">
        <v>1397</v>
      </c>
      <c r="L136" s="32">
        <v>66529.495587000012</v>
      </c>
      <c r="M136" s="35">
        <f t="shared" si="9"/>
        <v>0.14163526189046682</v>
      </c>
      <c r="N136" s="31">
        <v>108</v>
      </c>
      <c r="O136" s="32">
        <v>7245.0671351199999</v>
      </c>
      <c r="P136" s="35">
        <f t="shared" si="10"/>
        <v>0.32462542741274358</v>
      </c>
      <c r="Q136" s="6"/>
      <c r="R136" s="36">
        <v>302</v>
      </c>
      <c r="S136" s="65">
        <v>36259.219419999994</v>
      </c>
      <c r="T136" s="35">
        <f t="shared" si="4"/>
        <v>0.46669772153540023</v>
      </c>
      <c r="U136" s="7"/>
    </row>
    <row r="137" spans="1:21" x14ac:dyDescent="0.2">
      <c r="A137" s="58">
        <v>39873</v>
      </c>
      <c r="B137" s="27">
        <v>180739.10516600002</v>
      </c>
      <c r="C137" s="27">
        <v>239230.75290094002</v>
      </c>
      <c r="D137" s="29">
        <f t="shared" si="5"/>
        <v>419969.85806694004</v>
      </c>
      <c r="E137" s="35">
        <f t="shared" si="7"/>
        <v>-8.9781595659525815E-2</v>
      </c>
      <c r="F137" s="31">
        <v>407</v>
      </c>
      <c r="G137" s="32">
        <v>4588</v>
      </c>
      <c r="H137" s="32">
        <f t="shared" si="6"/>
        <v>4995</v>
      </c>
      <c r="I137" s="35">
        <f t="shared" si="8"/>
        <v>-6.0206961429915329E-2</v>
      </c>
      <c r="J137" s="6"/>
      <c r="K137" s="34">
        <v>1184</v>
      </c>
      <c r="L137" s="32">
        <v>60159.516643999996</v>
      </c>
      <c r="M137" s="35">
        <f t="shared" si="9"/>
        <v>0.31576066872545816</v>
      </c>
      <c r="N137" s="31">
        <v>114</v>
      </c>
      <c r="O137" s="32">
        <v>8921.0488630600012</v>
      </c>
      <c r="P137" s="35">
        <f t="shared" si="10"/>
        <v>0.35631841468264747</v>
      </c>
      <c r="Q137" s="6"/>
      <c r="R137" s="36">
        <v>231</v>
      </c>
      <c r="S137" s="65">
        <v>28499.258653999997</v>
      </c>
      <c r="T137" s="35">
        <f t="shared" si="4"/>
        <v>0.35501570673984428</v>
      </c>
      <c r="U137" s="7"/>
    </row>
    <row r="138" spans="1:21" x14ac:dyDescent="0.2">
      <c r="A138" s="58">
        <v>39904</v>
      </c>
      <c r="B138" s="27">
        <v>194492.70056100001</v>
      </c>
      <c r="C138" s="27">
        <v>241541.38138487993</v>
      </c>
      <c r="D138" s="29">
        <f t="shared" si="5"/>
        <v>436034.08194587997</v>
      </c>
      <c r="E138" s="35">
        <f t="shared" si="7"/>
        <v>-0.18673929187639604</v>
      </c>
      <c r="F138" s="31">
        <v>444</v>
      </c>
      <c r="G138" s="32">
        <v>4531</v>
      </c>
      <c r="H138" s="32">
        <f t="shared" si="6"/>
        <v>4975</v>
      </c>
      <c r="I138" s="35">
        <f t="shared" si="8"/>
        <v>-0.21368737158210838</v>
      </c>
      <c r="J138" s="6"/>
      <c r="K138" s="34">
        <v>1351</v>
      </c>
      <c r="L138" s="32">
        <v>63575.358789000005</v>
      </c>
      <c r="M138" s="35">
        <f t="shared" si="9"/>
        <v>-3.4086547963971925E-2</v>
      </c>
      <c r="N138" s="31">
        <v>99</v>
      </c>
      <c r="O138" s="32">
        <v>6827.4711190400012</v>
      </c>
      <c r="P138" s="35">
        <f t="shared" si="10"/>
        <v>7.3083356113209819E-2</v>
      </c>
      <c r="Q138" s="6"/>
      <c r="R138" s="36">
        <v>311</v>
      </c>
      <c r="S138" s="65">
        <v>36740.363021000005</v>
      </c>
      <c r="T138" s="35">
        <f t="shared" si="4"/>
        <v>0.23776457265636108</v>
      </c>
      <c r="U138" s="7"/>
    </row>
    <row r="139" spans="1:21" x14ac:dyDescent="0.2">
      <c r="A139" s="58">
        <v>39934</v>
      </c>
      <c r="B139" s="27">
        <v>178365.13485716999</v>
      </c>
      <c r="C139" s="27">
        <v>252510.38502235</v>
      </c>
      <c r="D139" s="29">
        <f t="shared" si="5"/>
        <v>430875.51987952</v>
      </c>
      <c r="E139" s="35">
        <f t="shared" si="7"/>
        <v>-0.11773873770650389</v>
      </c>
      <c r="F139" s="31">
        <v>424</v>
      </c>
      <c r="G139" s="32">
        <v>4653</v>
      </c>
      <c r="H139" s="32">
        <f t="shared" si="6"/>
        <v>5077</v>
      </c>
      <c r="I139" s="35">
        <f t="shared" si="8"/>
        <v>-0.10093855144324415</v>
      </c>
      <c r="J139" s="6"/>
      <c r="K139" s="34">
        <v>1057</v>
      </c>
      <c r="L139" s="32">
        <v>53551.057897999992</v>
      </c>
      <c r="M139" s="35">
        <f t="shared" si="9"/>
        <v>-0.22113358999062116</v>
      </c>
      <c r="N139" s="31">
        <v>97</v>
      </c>
      <c r="O139" s="32">
        <v>6639.4675531299999</v>
      </c>
      <c r="P139" s="35">
        <f t="shared" si="10"/>
        <v>7.7581660817458875E-2</v>
      </c>
      <c r="Q139" s="6"/>
      <c r="R139" s="36">
        <v>340</v>
      </c>
      <c r="S139" s="65">
        <v>38134.952316000003</v>
      </c>
      <c r="T139" s="35">
        <f t="shared" si="4"/>
        <v>0.20595384942000594</v>
      </c>
      <c r="U139" s="7"/>
    </row>
    <row r="140" spans="1:21" x14ac:dyDescent="0.2">
      <c r="A140" s="58">
        <v>39965</v>
      </c>
      <c r="B140" s="27">
        <v>246957.35537300003</v>
      </c>
      <c r="C140" s="27">
        <v>271024.07937630994</v>
      </c>
      <c r="D140" s="29">
        <f t="shared" si="5"/>
        <v>517981.43474930996</v>
      </c>
      <c r="E140" s="35">
        <f t="shared" si="7"/>
        <v>-1.4002490953353375E-2</v>
      </c>
      <c r="F140" s="31">
        <v>480</v>
      </c>
      <c r="G140" s="32">
        <v>4871</v>
      </c>
      <c r="H140" s="32">
        <f t="shared" si="6"/>
        <v>5351</v>
      </c>
      <c r="I140" s="35">
        <f t="shared" si="8"/>
        <v>-8.7327306839501961E-2</v>
      </c>
      <c r="J140" s="6"/>
      <c r="K140" s="34">
        <v>970</v>
      </c>
      <c r="L140" s="32">
        <v>47014.647842000006</v>
      </c>
      <c r="M140" s="35">
        <f t="shared" si="9"/>
        <v>-0.17560408750360212</v>
      </c>
      <c r="N140" s="31">
        <v>106</v>
      </c>
      <c r="O140" s="32">
        <v>6578.9952410499991</v>
      </c>
      <c r="P140" s="35">
        <f t="shared" si="10"/>
        <v>-0.18021699310157635</v>
      </c>
      <c r="Q140" s="6"/>
      <c r="R140" s="36">
        <v>349</v>
      </c>
      <c r="S140" s="65">
        <v>44017.790978999998</v>
      </c>
      <c r="T140" s="35">
        <f t="shared" ref="T140:T203" si="11">+S140/S128-1</f>
        <v>0.29733955324547567</v>
      </c>
      <c r="U140" s="7"/>
    </row>
    <row r="141" spans="1:21" x14ac:dyDescent="0.2">
      <c r="A141" s="58">
        <v>39995</v>
      </c>
      <c r="B141" s="27">
        <v>214112.28988795</v>
      </c>
      <c r="C141" s="27">
        <v>329242.68391667993</v>
      </c>
      <c r="D141" s="29">
        <f t="shared" si="5"/>
        <v>543354.97380462987</v>
      </c>
      <c r="E141" s="35">
        <f t="shared" si="7"/>
        <v>6.0307253879005263E-2</v>
      </c>
      <c r="F141" s="31">
        <v>496</v>
      </c>
      <c r="G141" s="32">
        <v>5805</v>
      </c>
      <c r="H141" s="32">
        <f t="shared" si="6"/>
        <v>6301</v>
      </c>
      <c r="I141" s="35">
        <f t="shared" si="8"/>
        <v>0.1990485252140819</v>
      </c>
      <c r="J141" s="6"/>
      <c r="K141" s="34">
        <v>1373</v>
      </c>
      <c r="L141" s="32">
        <v>68598.735046000002</v>
      </c>
      <c r="M141" s="35">
        <f t="shared" si="9"/>
        <v>-0.10912510133371167</v>
      </c>
      <c r="N141" s="31">
        <v>123</v>
      </c>
      <c r="O141" s="32">
        <v>6953.6824724300004</v>
      </c>
      <c r="P141" s="35">
        <f t="shared" si="10"/>
        <v>-0.18790439743466436</v>
      </c>
      <c r="Q141" s="6"/>
      <c r="R141" s="36">
        <v>452</v>
      </c>
      <c r="S141" s="65">
        <v>61464.625642999999</v>
      </c>
      <c r="T141" s="35">
        <f t="shared" si="11"/>
        <v>0.79046768328697437</v>
      </c>
      <c r="U141" s="7"/>
    </row>
    <row r="142" spans="1:21" x14ac:dyDescent="0.2">
      <c r="A142" s="58">
        <v>40026</v>
      </c>
      <c r="B142" s="27">
        <v>166245.522073</v>
      </c>
      <c r="C142" s="27">
        <v>295664.11730610993</v>
      </c>
      <c r="D142" s="29">
        <f t="shared" si="5"/>
        <v>461909.63937910995</v>
      </c>
      <c r="E142" s="35">
        <f t="shared" si="7"/>
        <v>0.12986046499544091</v>
      </c>
      <c r="F142" s="31">
        <v>418</v>
      </c>
      <c r="G142" s="32">
        <v>5174</v>
      </c>
      <c r="H142" s="32">
        <f t="shared" si="6"/>
        <v>5592</v>
      </c>
      <c r="I142" s="35">
        <f t="shared" si="8"/>
        <v>0.36924583741429973</v>
      </c>
      <c r="J142" s="6"/>
      <c r="K142" s="34">
        <v>1273</v>
      </c>
      <c r="L142" s="32">
        <v>64860.037773999982</v>
      </c>
      <c r="M142" s="35">
        <f t="shared" si="9"/>
        <v>0.234603521617615</v>
      </c>
      <c r="N142" s="31">
        <v>104</v>
      </c>
      <c r="O142" s="32">
        <v>6875.7925225299996</v>
      </c>
      <c r="P142" s="35">
        <f t="shared" si="10"/>
        <v>-0.3636462937424747</v>
      </c>
      <c r="Q142" s="6"/>
      <c r="R142" s="36">
        <v>353</v>
      </c>
      <c r="S142" s="65">
        <v>41497.428716000002</v>
      </c>
      <c r="T142" s="35">
        <f t="shared" si="11"/>
        <v>3.6419136473560654E-2</v>
      </c>
      <c r="U142" s="7"/>
    </row>
    <row r="143" spans="1:21" x14ac:dyDescent="0.2">
      <c r="A143" s="58">
        <v>40057</v>
      </c>
      <c r="B143" s="27">
        <v>218263.70031823</v>
      </c>
      <c r="C143" s="27">
        <v>395246.23365744</v>
      </c>
      <c r="D143" s="29">
        <f t="shared" si="5"/>
        <v>613509.93397567002</v>
      </c>
      <c r="E143" s="35">
        <f t="shared" si="7"/>
        <v>0.25584181343573542</v>
      </c>
      <c r="F143" s="31">
        <v>471</v>
      </c>
      <c r="G143" s="32">
        <v>6661</v>
      </c>
      <c r="H143" s="32">
        <f t="shared" si="6"/>
        <v>7132</v>
      </c>
      <c r="I143" s="35">
        <f t="shared" si="8"/>
        <v>0.50846023688663289</v>
      </c>
      <c r="J143" s="6"/>
      <c r="K143" s="34">
        <v>1364</v>
      </c>
      <c r="L143" s="32">
        <v>72250.545777999985</v>
      </c>
      <c r="M143" s="35">
        <f t="shared" si="9"/>
        <v>7.2123358351841693E-2</v>
      </c>
      <c r="N143" s="31">
        <v>126</v>
      </c>
      <c r="O143" s="32">
        <v>8278.8401302900002</v>
      </c>
      <c r="P143" s="35">
        <f t="shared" si="10"/>
        <v>-0.38012579056698581</v>
      </c>
      <c r="Q143" s="6"/>
      <c r="R143" s="36">
        <v>435</v>
      </c>
      <c r="S143" s="65">
        <v>51744.666352</v>
      </c>
      <c r="T143" s="35">
        <f t="shared" si="11"/>
        <v>0.51341669837968285</v>
      </c>
      <c r="U143" s="7"/>
    </row>
    <row r="144" spans="1:21" x14ac:dyDescent="0.2">
      <c r="A144" s="58">
        <v>40087</v>
      </c>
      <c r="B144" s="27">
        <v>203995.18969447204</v>
      </c>
      <c r="C144" s="27">
        <v>391212.65800942003</v>
      </c>
      <c r="D144" s="29">
        <f t="shared" si="5"/>
        <v>595207.84770389204</v>
      </c>
      <c r="E144" s="35">
        <f t="shared" si="7"/>
        <v>0.20417180649596589</v>
      </c>
      <c r="F144" s="31">
        <v>462</v>
      </c>
      <c r="G144" s="32">
        <v>6548</v>
      </c>
      <c r="H144" s="32">
        <f t="shared" si="6"/>
        <v>7010</v>
      </c>
      <c r="I144" s="35">
        <f t="shared" si="8"/>
        <v>0.41188318227593146</v>
      </c>
      <c r="J144" s="6"/>
      <c r="K144" s="34">
        <v>1244</v>
      </c>
      <c r="L144" s="32">
        <v>72303.752080999999</v>
      </c>
      <c r="M144" s="35">
        <f t="shared" si="9"/>
        <v>-4.4909141650138484E-2</v>
      </c>
      <c r="N144" s="31">
        <v>88</v>
      </c>
      <c r="O144" s="32">
        <v>6930.2362697300005</v>
      </c>
      <c r="P144" s="35">
        <f t="shared" si="10"/>
        <v>-0.48761781711788676</v>
      </c>
      <c r="Q144" s="6"/>
      <c r="R144" s="73">
        <v>505</v>
      </c>
      <c r="S144" s="65">
        <v>63897.780845000001</v>
      </c>
      <c r="T144" s="35">
        <f t="shared" si="11"/>
        <v>0.36919831860373287</v>
      </c>
      <c r="U144" s="7"/>
    </row>
    <row r="145" spans="1:21" x14ac:dyDescent="0.2">
      <c r="A145" s="58">
        <v>40118</v>
      </c>
      <c r="B145" s="27">
        <v>192595.02333995199</v>
      </c>
      <c r="C145" s="27">
        <v>370835.01014807011</v>
      </c>
      <c r="D145" s="29">
        <f t="shared" si="5"/>
        <v>563430.03348802216</v>
      </c>
      <c r="E145" s="35">
        <f t="shared" si="7"/>
        <v>0.42018287680957389</v>
      </c>
      <c r="F145" s="31">
        <v>405</v>
      </c>
      <c r="G145" s="32">
        <v>6157</v>
      </c>
      <c r="H145" s="32">
        <f t="shared" si="6"/>
        <v>6562</v>
      </c>
      <c r="I145" s="35">
        <f t="shared" si="8"/>
        <v>0.67740286298568497</v>
      </c>
      <c r="J145" s="6"/>
      <c r="K145" s="34">
        <v>1204</v>
      </c>
      <c r="L145" s="32">
        <v>65869.772749999989</v>
      </c>
      <c r="M145" s="35">
        <f t="shared" si="9"/>
        <v>0.32544771859344057</v>
      </c>
      <c r="N145" s="31">
        <v>46</v>
      </c>
      <c r="O145" s="32">
        <v>4351.2440904700006</v>
      </c>
      <c r="P145" s="35">
        <f t="shared" si="10"/>
        <v>-0.49549141085757975</v>
      </c>
      <c r="Q145" s="6"/>
      <c r="R145" s="73">
        <v>463</v>
      </c>
      <c r="S145" s="65">
        <v>57509.865501</v>
      </c>
      <c r="T145" s="35">
        <f t="shared" si="11"/>
        <v>0.66891861607117198</v>
      </c>
      <c r="U145" s="7"/>
    </row>
    <row r="146" spans="1:21" ht="15" thickBot="1" x14ac:dyDescent="0.25">
      <c r="A146" s="66">
        <v>40148</v>
      </c>
      <c r="B146" s="67">
        <v>232845.47296253999</v>
      </c>
      <c r="C146" s="68">
        <v>420462.12065364007</v>
      </c>
      <c r="D146" s="69">
        <f t="shared" si="5"/>
        <v>653307.59361618012</v>
      </c>
      <c r="E146" s="75">
        <f t="shared" si="7"/>
        <v>0.52818398830206648</v>
      </c>
      <c r="F146" s="67">
        <v>452</v>
      </c>
      <c r="G146" s="68">
        <v>7171</v>
      </c>
      <c r="H146" s="55">
        <f t="shared" si="6"/>
        <v>7623</v>
      </c>
      <c r="I146" s="75">
        <f t="shared" si="8"/>
        <v>0.9779449922158796</v>
      </c>
      <c r="J146" s="6"/>
      <c r="K146" s="76">
        <v>1506</v>
      </c>
      <c r="L146" s="77">
        <v>82997.138236999992</v>
      </c>
      <c r="M146" s="75">
        <f t="shared" si="9"/>
        <v>0.405763811571896</v>
      </c>
      <c r="N146" s="78">
        <v>63</v>
      </c>
      <c r="O146" s="77">
        <v>4297.5762720000002</v>
      </c>
      <c r="P146" s="75">
        <f t="shared" si="10"/>
        <v>-0.38078024365769114</v>
      </c>
      <c r="Q146" s="6"/>
      <c r="R146" s="74">
        <v>534</v>
      </c>
      <c r="S146" s="70">
        <v>69695.330734999996</v>
      </c>
      <c r="T146" s="56">
        <f t="shared" si="11"/>
        <v>0.85180492440530364</v>
      </c>
      <c r="U146" s="7"/>
    </row>
    <row r="147" spans="1:21" x14ac:dyDescent="0.2">
      <c r="A147" s="60">
        <v>40179</v>
      </c>
      <c r="B147" s="15">
        <v>116447.00660533999</v>
      </c>
      <c r="C147" s="15">
        <v>305946.33806278999</v>
      </c>
      <c r="D147" s="17">
        <f t="shared" si="5"/>
        <v>422393.34466812998</v>
      </c>
      <c r="E147" s="23">
        <f t="shared" si="7"/>
        <v>5.722843004848821E-2</v>
      </c>
      <c r="F147" s="19">
        <v>275</v>
      </c>
      <c r="G147" s="20">
        <v>5328</v>
      </c>
      <c r="H147" s="20">
        <f t="shared" si="6"/>
        <v>5603</v>
      </c>
      <c r="I147" s="23">
        <f t="shared" si="8"/>
        <v>0.21408450704225346</v>
      </c>
      <c r="J147" s="6"/>
      <c r="K147" s="22">
        <v>1537</v>
      </c>
      <c r="L147" s="20">
        <v>74574.913463000019</v>
      </c>
      <c r="M147" s="23">
        <f t="shared" si="9"/>
        <v>0.16974985499518502</v>
      </c>
      <c r="N147" s="19">
        <v>55</v>
      </c>
      <c r="O147" s="20">
        <v>4023.7193000000002</v>
      </c>
      <c r="P147" s="23">
        <f t="shared" si="10"/>
        <v>-0.48281176387477587</v>
      </c>
      <c r="Q147" s="6"/>
      <c r="R147" s="24">
        <v>382</v>
      </c>
      <c r="S147" s="72">
        <v>49067.821918999995</v>
      </c>
      <c r="T147" s="23">
        <f t="shared" si="11"/>
        <v>-0.15682499610821898</v>
      </c>
      <c r="U147" s="7"/>
    </row>
    <row r="148" spans="1:21" x14ac:dyDescent="0.2">
      <c r="A148" s="58">
        <v>40210</v>
      </c>
      <c r="B148" s="27">
        <v>156368.767131</v>
      </c>
      <c r="C148" s="27">
        <v>357225.55473290011</v>
      </c>
      <c r="D148" s="29">
        <f t="shared" si="5"/>
        <v>513594.32186390011</v>
      </c>
      <c r="E148" s="35">
        <f t="shared" si="7"/>
        <v>0.18442892527874633</v>
      </c>
      <c r="F148" s="31">
        <v>339</v>
      </c>
      <c r="G148" s="32">
        <v>5997</v>
      </c>
      <c r="H148" s="32">
        <f t="shared" si="6"/>
        <v>6336</v>
      </c>
      <c r="I148" s="35">
        <f t="shared" si="8"/>
        <v>0.29756297358181438</v>
      </c>
      <c r="J148" s="6"/>
      <c r="K148" s="34">
        <v>1282</v>
      </c>
      <c r="L148" s="32">
        <v>70325.386339000004</v>
      </c>
      <c r="M148" s="35">
        <f t="shared" si="9"/>
        <v>5.7055757277403973E-2</v>
      </c>
      <c r="N148" s="31">
        <v>41</v>
      </c>
      <c r="O148" s="32">
        <v>2904.7693219999996</v>
      </c>
      <c r="P148" s="35">
        <f t="shared" si="10"/>
        <v>-0.59906937122510351</v>
      </c>
      <c r="Q148" s="6"/>
      <c r="R148" s="36">
        <v>429</v>
      </c>
      <c r="S148" s="65">
        <v>57347.521399999998</v>
      </c>
      <c r="T148" s="35">
        <f t="shared" si="11"/>
        <v>0.58159834429221169</v>
      </c>
      <c r="U148" s="7"/>
    </row>
    <row r="149" spans="1:21" x14ac:dyDescent="0.2">
      <c r="A149" s="58">
        <v>40238</v>
      </c>
      <c r="B149" s="27">
        <v>179701.71401643998</v>
      </c>
      <c r="C149" s="27">
        <v>436211.16598138999</v>
      </c>
      <c r="D149" s="29">
        <f t="shared" si="5"/>
        <v>615912.87999782991</v>
      </c>
      <c r="E149" s="35">
        <f t="shared" si="7"/>
        <v>0.46656448830110575</v>
      </c>
      <c r="F149" s="31">
        <v>479</v>
      </c>
      <c r="G149" s="32">
        <v>7187</v>
      </c>
      <c r="H149" s="32">
        <f t="shared" si="6"/>
        <v>7666</v>
      </c>
      <c r="I149" s="35">
        <f t="shared" si="8"/>
        <v>0.53473473473473465</v>
      </c>
      <c r="J149" s="6"/>
      <c r="K149" s="34">
        <v>1553</v>
      </c>
      <c r="L149" s="32">
        <v>85317.004868999982</v>
      </c>
      <c r="M149" s="35">
        <f t="shared" si="9"/>
        <v>0.41817969339534367</v>
      </c>
      <c r="N149" s="31">
        <v>60</v>
      </c>
      <c r="O149" s="32">
        <v>3566.6238440000002</v>
      </c>
      <c r="P149" s="35">
        <f t="shared" si="10"/>
        <v>-0.60020128812783846</v>
      </c>
      <c r="Q149" s="6"/>
      <c r="R149" s="36">
        <v>487</v>
      </c>
      <c r="S149" s="65">
        <v>65813.736948999998</v>
      </c>
      <c r="T149" s="35">
        <f t="shared" si="11"/>
        <v>1.309313998234924</v>
      </c>
      <c r="U149" s="7"/>
    </row>
    <row r="150" spans="1:21" x14ac:dyDescent="0.2">
      <c r="A150" s="58">
        <v>40269</v>
      </c>
      <c r="B150" s="27">
        <v>175720.48797772001</v>
      </c>
      <c r="C150" s="27">
        <v>399480.15464464005</v>
      </c>
      <c r="D150" s="29">
        <f t="shared" si="5"/>
        <v>575200.64262236003</v>
      </c>
      <c r="E150" s="35">
        <f t="shared" si="7"/>
        <v>0.31916441039522514</v>
      </c>
      <c r="F150" s="31">
        <v>370</v>
      </c>
      <c r="G150" s="32">
        <v>6378</v>
      </c>
      <c r="H150" s="32">
        <f t="shared" si="6"/>
        <v>6748</v>
      </c>
      <c r="I150" s="35">
        <f t="shared" si="8"/>
        <v>0.35638190954773874</v>
      </c>
      <c r="J150" s="6"/>
      <c r="K150" s="34">
        <v>1445</v>
      </c>
      <c r="L150" s="32">
        <v>79920.169441999999</v>
      </c>
      <c r="M150" s="35">
        <f t="shared" si="9"/>
        <v>0.25709348660141607</v>
      </c>
      <c r="N150" s="31">
        <v>54</v>
      </c>
      <c r="O150" s="32">
        <v>3950.0380836300001</v>
      </c>
      <c r="P150" s="35">
        <f t="shared" si="10"/>
        <v>-0.42144931633406779</v>
      </c>
      <c r="Q150" s="6"/>
      <c r="R150" s="36">
        <v>402</v>
      </c>
      <c r="S150" s="65">
        <v>58287.113229999995</v>
      </c>
      <c r="T150" s="35">
        <f t="shared" si="11"/>
        <v>0.5864599159427013</v>
      </c>
      <c r="U150" s="7"/>
    </row>
    <row r="151" spans="1:21" x14ac:dyDescent="0.2">
      <c r="A151" s="58">
        <v>40299</v>
      </c>
      <c r="B151" s="27">
        <v>181211.70445754001</v>
      </c>
      <c r="C151" s="27">
        <v>414655.38846450008</v>
      </c>
      <c r="D151" s="29">
        <f t="shared" si="5"/>
        <v>595867.09292204003</v>
      </c>
      <c r="E151" s="35">
        <f t="shared" si="7"/>
        <v>0.38292166862636901</v>
      </c>
      <c r="F151" s="31">
        <v>418</v>
      </c>
      <c r="G151" s="32">
        <v>6869</v>
      </c>
      <c r="H151" s="32">
        <f t="shared" si="6"/>
        <v>7287</v>
      </c>
      <c r="I151" s="35">
        <f t="shared" si="8"/>
        <v>0.43529643490250147</v>
      </c>
      <c r="J151" s="6"/>
      <c r="K151" s="34">
        <v>1446</v>
      </c>
      <c r="L151" s="32">
        <v>79377.375898000013</v>
      </c>
      <c r="M151" s="35">
        <f t="shared" si="9"/>
        <v>0.48227465551085924</v>
      </c>
      <c r="N151" s="31">
        <v>39</v>
      </c>
      <c r="O151" s="32">
        <v>2842.2904159099999</v>
      </c>
      <c r="P151" s="35">
        <f t="shared" si="10"/>
        <v>-0.57190988687487776</v>
      </c>
      <c r="Q151" s="6"/>
      <c r="R151" s="36">
        <v>442</v>
      </c>
      <c r="S151" s="65">
        <v>60666.350135000001</v>
      </c>
      <c r="T151" s="35">
        <f t="shared" si="11"/>
        <v>0.59083325009289878</v>
      </c>
      <c r="U151" s="7"/>
    </row>
    <row r="152" spans="1:21" x14ac:dyDescent="0.2">
      <c r="A152" s="58">
        <v>40330</v>
      </c>
      <c r="B152" s="27">
        <v>198802.68513952001</v>
      </c>
      <c r="C152" s="27">
        <v>434929.6751538901</v>
      </c>
      <c r="D152" s="29">
        <f t="shared" ref="D152:D213" si="12">+B152+C152</f>
        <v>633732.36029341014</v>
      </c>
      <c r="E152" s="35">
        <f t="shared" si="7"/>
        <v>0.22346539427638112</v>
      </c>
      <c r="F152" s="31">
        <v>457</v>
      </c>
      <c r="G152" s="32">
        <v>7119</v>
      </c>
      <c r="H152" s="32">
        <f t="shared" ref="H152:H212" si="13">+F152+G152</f>
        <v>7576</v>
      </c>
      <c r="I152" s="35">
        <f t="shared" si="8"/>
        <v>0.41581012894786018</v>
      </c>
      <c r="J152" s="6"/>
      <c r="K152" s="34">
        <v>1160</v>
      </c>
      <c r="L152" s="32">
        <v>65388.662019999996</v>
      </c>
      <c r="M152" s="35">
        <f t="shared" si="9"/>
        <v>0.39081467205175513</v>
      </c>
      <c r="N152" s="31">
        <v>59</v>
      </c>
      <c r="O152" s="32">
        <v>4895.4600278200005</v>
      </c>
      <c r="P152" s="35">
        <f t="shared" si="10"/>
        <v>-0.25589549035170123</v>
      </c>
      <c r="Q152" s="6"/>
      <c r="R152" s="36">
        <v>505</v>
      </c>
      <c r="S152" s="65">
        <v>74207.631167000014</v>
      </c>
      <c r="T152" s="35">
        <f t="shared" si="11"/>
        <v>0.68585541247181125</v>
      </c>
      <c r="U152" s="7"/>
    </row>
    <row r="153" spans="1:21" x14ac:dyDescent="0.2">
      <c r="A153" s="58">
        <v>40360</v>
      </c>
      <c r="B153" s="27">
        <v>168121.47838999997</v>
      </c>
      <c r="C153" s="27">
        <v>444665.35039843991</v>
      </c>
      <c r="D153" s="29">
        <f t="shared" si="12"/>
        <v>612786.82878843986</v>
      </c>
      <c r="E153" s="35">
        <f t="shared" si="7"/>
        <v>0.1277836006499411</v>
      </c>
      <c r="F153" s="31">
        <v>380</v>
      </c>
      <c r="G153" s="32">
        <v>7143</v>
      </c>
      <c r="H153" s="32">
        <f t="shared" si="13"/>
        <v>7523</v>
      </c>
      <c r="I153" s="35">
        <f t="shared" si="8"/>
        <v>0.19393747024281871</v>
      </c>
      <c r="J153" s="6"/>
      <c r="K153" s="34">
        <v>1378</v>
      </c>
      <c r="L153" s="32">
        <v>66993.69351399997</v>
      </c>
      <c r="M153" s="35">
        <f t="shared" si="9"/>
        <v>-2.339753832084146E-2</v>
      </c>
      <c r="N153" s="31">
        <v>41</v>
      </c>
      <c r="O153" s="32">
        <v>2858.9730640000002</v>
      </c>
      <c r="P153" s="35">
        <f t="shared" si="10"/>
        <v>-0.58885481536793305</v>
      </c>
      <c r="Q153" s="6"/>
      <c r="R153" s="36">
        <v>447</v>
      </c>
      <c r="S153" s="65">
        <v>61184.980127999996</v>
      </c>
      <c r="T153" s="35">
        <f t="shared" si="11"/>
        <v>-4.5496984985192723E-3</v>
      </c>
      <c r="U153" s="7"/>
    </row>
    <row r="154" spans="1:21" x14ac:dyDescent="0.2">
      <c r="A154" s="58">
        <v>40391</v>
      </c>
      <c r="B154" s="27">
        <v>172508.80759499999</v>
      </c>
      <c r="C154" s="27">
        <v>438900.05966284004</v>
      </c>
      <c r="D154" s="29">
        <f t="shared" si="12"/>
        <v>611408.86725784</v>
      </c>
      <c r="E154" s="35">
        <f t="shared" si="7"/>
        <v>0.32365470458612644</v>
      </c>
      <c r="F154" s="31">
        <v>387</v>
      </c>
      <c r="G154" s="32">
        <v>7227</v>
      </c>
      <c r="H154" s="32">
        <f t="shared" si="13"/>
        <v>7614</v>
      </c>
      <c r="I154" s="35">
        <f t="shared" si="8"/>
        <v>0.36158798283261806</v>
      </c>
      <c r="J154" s="6"/>
      <c r="K154" s="34">
        <v>1262</v>
      </c>
      <c r="L154" s="32">
        <v>63169.413029999996</v>
      </c>
      <c r="M154" s="35">
        <f t="shared" si="9"/>
        <v>-2.6065737887647322E-2</v>
      </c>
      <c r="N154" s="31">
        <v>55</v>
      </c>
      <c r="O154" s="32">
        <v>3565.7591438900004</v>
      </c>
      <c r="P154" s="35">
        <f t="shared" si="10"/>
        <v>-0.48140390621066143</v>
      </c>
      <c r="Q154" s="6"/>
      <c r="R154" s="36">
        <v>747</v>
      </c>
      <c r="S154" s="65">
        <v>94194.611747599993</v>
      </c>
      <c r="T154" s="35">
        <f t="shared" si="11"/>
        <v>1.269890320006303</v>
      </c>
      <c r="U154" s="7"/>
    </row>
    <row r="155" spans="1:21" x14ac:dyDescent="0.2">
      <c r="A155" s="58">
        <v>40422</v>
      </c>
      <c r="B155" s="27">
        <v>184754.20783189</v>
      </c>
      <c r="C155" s="27">
        <v>551210.70838444994</v>
      </c>
      <c r="D155" s="29">
        <f t="shared" si="12"/>
        <v>735964.91621633992</v>
      </c>
      <c r="E155" s="35">
        <f t="shared" ref="E155:E218" si="14">+D155/D143-1</f>
        <v>0.19959739110846431</v>
      </c>
      <c r="F155" s="31">
        <v>410</v>
      </c>
      <c r="G155" s="32">
        <v>9239</v>
      </c>
      <c r="H155" s="32">
        <f t="shared" si="13"/>
        <v>9649</v>
      </c>
      <c r="I155" s="35">
        <f t="shared" ref="I155:I218" si="15">+H155/H143-1</f>
        <v>0.35291643297812669</v>
      </c>
      <c r="J155" s="6"/>
      <c r="K155" s="34">
        <v>1194</v>
      </c>
      <c r="L155" s="32">
        <v>64936.202152000005</v>
      </c>
      <c r="M155" s="35">
        <f t="shared" ref="M155:M218" si="16">+L155/L143-1</f>
        <v>-0.10123582524171282</v>
      </c>
      <c r="N155" s="31">
        <v>52</v>
      </c>
      <c r="O155" s="32">
        <v>4548.6853363099999</v>
      </c>
      <c r="P155" s="35">
        <f t="shared" ref="P155:P218" si="17">+O155/O143-1</f>
        <v>-0.45056490224184775</v>
      </c>
      <c r="Q155" s="6"/>
      <c r="R155" s="36">
        <v>897</v>
      </c>
      <c r="S155" s="65">
        <v>114112.60780500001</v>
      </c>
      <c r="T155" s="35">
        <f t="shared" si="11"/>
        <v>1.2053018378499876</v>
      </c>
      <c r="U155" s="7"/>
    </row>
    <row r="156" spans="1:21" x14ac:dyDescent="0.2">
      <c r="A156" s="58">
        <v>40452</v>
      </c>
      <c r="B156" s="27">
        <v>196019.65110860002</v>
      </c>
      <c r="C156" s="27">
        <v>447845.83090100012</v>
      </c>
      <c r="D156" s="29">
        <f t="shared" si="12"/>
        <v>643865.48200960015</v>
      </c>
      <c r="E156" s="35">
        <f t="shared" si="14"/>
        <v>8.17489797780937E-2</v>
      </c>
      <c r="F156" s="31">
        <v>418</v>
      </c>
      <c r="G156" s="32">
        <v>7518</v>
      </c>
      <c r="H156" s="32">
        <f t="shared" si="13"/>
        <v>7936</v>
      </c>
      <c r="I156" s="35">
        <f t="shared" si="15"/>
        <v>0.13209700427960058</v>
      </c>
      <c r="J156" s="6"/>
      <c r="K156" s="34">
        <v>1341</v>
      </c>
      <c r="L156" s="32">
        <v>64147.428488999984</v>
      </c>
      <c r="M156" s="35">
        <f t="shared" si="16"/>
        <v>-0.11280636698995505</v>
      </c>
      <c r="N156" s="31">
        <v>45</v>
      </c>
      <c r="O156" s="32">
        <v>3015.6944104900003</v>
      </c>
      <c r="P156" s="35">
        <f t="shared" si="17"/>
        <v>-0.56484969730945545</v>
      </c>
      <c r="Q156" s="6"/>
      <c r="R156" s="73">
        <v>440</v>
      </c>
      <c r="S156" s="65">
        <v>62876.538274000006</v>
      </c>
      <c r="T156" s="35">
        <f t="shared" si="11"/>
        <v>-1.5982441917306578E-2</v>
      </c>
      <c r="U156" s="7"/>
    </row>
    <row r="157" spans="1:21" x14ac:dyDescent="0.2">
      <c r="A157" s="58">
        <v>40483</v>
      </c>
      <c r="B157" s="27">
        <v>235243.55642000001</v>
      </c>
      <c r="C157" s="27">
        <v>462518.12065248011</v>
      </c>
      <c r="D157" s="29">
        <f t="shared" si="12"/>
        <v>697761.67707248009</v>
      </c>
      <c r="E157" s="35">
        <f t="shared" si="14"/>
        <v>0.23841761283624163</v>
      </c>
      <c r="F157" s="31">
        <v>827</v>
      </c>
      <c r="G157" s="32">
        <v>7781</v>
      </c>
      <c r="H157" s="32">
        <f t="shared" si="13"/>
        <v>8608</v>
      </c>
      <c r="I157" s="35">
        <f t="shared" si="15"/>
        <v>0.31179518439500153</v>
      </c>
      <c r="J157" s="6"/>
      <c r="K157" s="34">
        <v>1388</v>
      </c>
      <c r="L157" s="32">
        <v>70819.793008000022</v>
      </c>
      <c r="M157" s="35">
        <f t="shared" si="16"/>
        <v>7.514858563103255E-2</v>
      </c>
      <c r="N157" s="31">
        <v>52</v>
      </c>
      <c r="O157" s="32">
        <v>3116.3830069999999</v>
      </c>
      <c r="P157" s="35">
        <f t="shared" si="17"/>
        <v>-0.28379494640959502</v>
      </c>
      <c r="Q157" s="6"/>
      <c r="R157" s="73">
        <v>468</v>
      </c>
      <c r="S157" s="65">
        <v>67503.405759999994</v>
      </c>
      <c r="T157" s="35">
        <f t="shared" si="11"/>
        <v>0.17377088560268361</v>
      </c>
      <c r="U157" s="7"/>
    </row>
    <row r="158" spans="1:21" ht="15" thickBot="1" x14ac:dyDescent="0.25">
      <c r="A158" s="59">
        <v>40513</v>
      </c>
      <c r="B158" s="39">
        <v>248129.66129521996</v>
      </c>
      <c r="C158" s="40">
        <v>489558.73169732006</v>
      </c>
      <c r="D158" s="41">
        <f t="shared" si="12"/>
        <v>737688.39299254003</v>
      </c>
      <c r="E158" s="82">
        <f t="shared" si="14"/>
        <v>0.12915937331953597</v>
      </c>
      <c r="F158" s="39">
        <v>462</v>
      </c>
      <c r="G158" s="40">
        <v>8201</v>
      </c>
      <c r="H158" s="44">
        <f t="shared" si="13"/>
        <v>8663</v>
      </c>
      <c r="I158" s="82">
        <f t="shared" si="15"/>
        <v>0.1364292273383183</v>
      </c>
      <c r="J158" s="6"/>
      <c r="K158" s="83">
        <v>1499</v>
      </c>
      <c r="L158" s="84">
        <v>84026.409591999996</v>
      </c>
      <c r="M158" s="82">
        <f t="shared" si="16"/>
        <v>1.2401287283676066E-2</v>
      </c>
      <c r="N158" s="85">
        <v>113</v>
      </c>
      <c r="O158" s="84">
        <v>5719.9466232600007</v>
      </c>
      <c r="P158" s="82">
        <f t="shared" si="17"/>
        <v>0.33097035660010743</v>
      </c>
      <c r="Q158" s="6"/>
      <c r="R158" s="74">
        <v>515</v>
      </c>
      <c r="S158" s="70">
        <v>75705.544483000005</v>
      </c>
      <c r="T158" s="47">
        <f t="shared" si="11"/>
        <v>8.6235529476894612E-2</v>
      </c>
      <c r="U158" s="7"/>
    </row>
    <row r="159" spans="1:21" x14ac:dyDescent="0.2">
      <c r="A159" s="61">
        <v>40544</v>
      </c>
      <c r="B159" s="62">
        <v>156542.42028779001</v>
      </c>
      <c r="C159" s="62">
        <v>376850.56834659993</v>
      </c>
      <c r="D159" s="64">
        <f t="shared" si="12"/>
        <v>533392.98863438994</v>
      </c>
      <c r="E159" s="52">
        <f t="shared" si="14"/>
        <v>0.26278738850270278</v>
      </c>
      <c r="F159" s="53">
        <v>322</v>
      </c>
      <c r="G159" s="51">
        <v>6063</v>
      </c>
      <c r="H159" s="51">
        <f t="shared" si="13"/>
        <v>6385</v>
      </c>
      <c r="I159" s="52">
        <f t="shared" si="15"/>
        <v>0.13956808852400493</v>
      </c>
      <c r="J159" s="6"/>
      <c r="K159" s="86">
        <v>1306</v>
      </c>
      <c r="L159" s="87">
        <v>78155.422780000008</v>
      </c>
      <c r="M159" s="52">
        <f t="shared" si="16"/>
        <v>4.801224903568202E-2</v>
      </c>
      <c r="N159" s="89">
        <v>50</v>
      </c>
      <c r="O159" s="51">
        <v>4427.5434300000006</v>
      </c>
      <c r="P159" s="52">
        <f t="shared" si="17"/>
        <v>0.10036090986764412</v>
      </c>
      <c r="Q159" s="6"/>
      <c r="R159" s="24">
        <v>359</v>
      </c>
      <c r="S159" s="72">
        <v>50331.748756000008</v>
      </c>
      <c r="T159" s="88">
        <f t="shared" si="11"/>
        <v>2.5758771992905549E-2</v>
      </c>
      <c r="U159" s="7"/>
    </row>
    <row r="160" spans="1:21" x14ac:dyDescent="0.2">
      <c r="A160" s="58">
        <v>40575</v>
      </c>
      <c r="B160" s="27">
        <v>180755.07053299999</v>
      </c>
      <c r="C160" s="27">
        <v>410945.0168101599</v>
      </c>
      <c r="D160" s="29">
        <f t="shared" si="12"/>
        <v>591700.08734315983</v>
      </c>
      <c r="E160" s="35">
        <f t="shared" si="14"/>
        <v>0.15207676984395735</v>
      </c>
      <c r="F160" s="31">
        <v>416</v>
      </c>
      <c r="G160" s="32">
        <v>6636</v>
      </c>
      <c r="H160" s="32">
        <f t="shared" si="13"/>
        <v>7052</v>
      </c>
      <c r="I160" s="35">
        <f t="shared" si="15"/>
        <v>0.11300505050505061</v>
      </c>
      <c r="J160" s="6"/>
      <c r="K160" s="90">
        <v>1471</v>
      </c>
      <c r="L160" s="91">
        <v>83171.063148000001</v>
      </c>
      <c r="M160" s="35">
        <f t="shared" si="16"/>
        <v>0.18266059353130393</v>
      </c>
      <c r="N160" s="93">
        <v>56</v>
      </c>
      <c r="O160" s="32">
        <v>3591.6079590000004</v>
      </c>
      <c r="P160" s="35">
        <f t="shared" si="17"/>
        <v>0.23645204175011614</v>
      </c>
      <c r="Q160" s="6"/>
      <c r="R160" s="36">
        <v>433</v>
      </c>
      <c r="S160" s="65">
        <v>63291.031651999991</v>
      </c>
      <c r="T160" s="92">
        <f t="shared" si="11"/>
        <v>0.1036402290265328</v>
      </c>
      <c r="U160" s="7"/>
    </row>
    <row r="161" spans="1:21" x14ac:dyDescent="0.2">
      <c r="A161" s="58">
        <v>40603</v>
      </c>
      <c r="B161" s="27">
        <v>223478.33419360002</v>
      </c>
      <c r="C161" s="27">
        <v>504478.07436723984</v>
      </c>
      <c r="D161" s="29">
        <f t="shared" si="12"/>
        <v>727956.40856083983</v>
      </c>
      <c r="E161" s="35">
        <f t="shared" si="14"/>
        <v>0.181914572988642</v>
      </c>
      <c r="F161" s="31">
        <v>489</v>
      </c>
      <c r="G161" s="32">
        <v>7646</v>
      </c>
      <c r="H161" s="32">
        <f t="shared" si="13"/>
        <v>8135</v>
      </c>
      <c r="I161" s="35">
        <f t="shared" si="15"/>
        <v>6.1179232976780629E-2</v>
      </c>
      <c r="J161" s="6"/>
      <c r="K161" s="90">
        <v>1556</v>
      </c>
      <c r="L161" s="91">
        <v>84695.419433999996</v>
      </c>
      <c r="M161" s="35">
        <f t="shared" si="16"/>
        <v>-7.2855984097707216E-3</v>
      </c>
      <c r="N161" s="93">
        <v>66</v>
      </c>
      <c r="O161" s="32">
        <v>5403.6924515200008</v>
      </c>
      <c r="P161" s="35">
        <f t="shared" si="17"/>
        <v>0.51507214886437591</v>
      </c>
      <c r="Q161" s="6"/>
      <c r="R161" s="36">
        <v>535</v>
      </c>
      <c r="S161" s="65">
        <v>80683.64081099999</v>
      </c>
      <c r="T161" s="92">
        <f t="shared" si="11"/>
        <v>0.22593921195392519</v>
      </c>
      <c r="U161" s="7"/>
    </row>
    <row r="162" spans="1:21" x14ac:dyDescent="0.2">
      <c r="A162" s="58">
        <v>40634</v>
      </c>
      <c r="B162" s="27">
        <v>191139.62033400001</v>
      </c>
      <c r="C162" s="27">
        <v>435844.82970329002</v>
      </c>
      <c r="D162" s="29">
        <f t="shared" si="12"/>
        <v>626984.45003728999</v>
      </c>
      <c r="E162" s="35">
        <f t="shared" si="14"/>
        <v>9.0027381017597108E-2</v>
      </c>
      <c r="F162" s="31">
        <v>426</v>
      </c>
      <c r="G162" s="32">
        <v>6868</v>
      </c>
      <c r="H162" s="32">
        <f t="shared" si="13"/>
        <v>7294</v>
      </c>
      <c r="I162" s="35">
        <f t="shared" si="15"/>
        <v>8.0912863070539354E-2</v>
      </c>
      <c r="J162" s="6"/>
      <c r="K162" s="90">
        <v>1291</v>
      </c>
      <c r="L162" s="91">
        <v>75848.079844000022</v>
      </c>
      <c r="M162" s="35">
        <f t="shared" si="16"/>
        <v>-5.0951964021487606E-2</v>
      </c>
      <c r="N162" s="93">
        <v>38</v>
      </c>
      <c r="O162" s="32">
        <v>3650.0915229699999</v>
      </c>
      <c r="P162" s="35">
        <f t="shared" si="17"/>
        <v>-7.593510601911857E-2</v>
      </c>
      <c r="Q162" s="6"/>
      <c r="R162" s="36">
        <v>466</v>
      </c>
      <c r="S162" s="65">
        <v>67950.529726000008</v>
      </c>
      <c r="T162" s="92">
        <f t="shared" si="11"/>
        <v>0.16578993126436581</v>
      </c>
      <c r="U162" s="7"/>
    </row>
    <row r="163" spans="1:21" x14ac:dyDescent="0.2">
      <c r="A163" s="58">
        <v>40664</v>
      </c>
      <c r="B163" s="27">
        <v>257969.34782199998</v>
      </c>
      <c r="C163" s="27">
        <v>551329.44006347982</v>
      </c>
      <c r="D163" s="29">
        <f t="shared" si="12"/>
        <v>809298.78788547986</v>
      </c>
      <c r="E163" s="35">
        <f t="shared" si="14"/>
        <v>0.35818674583421584</v>
      </c>
      <c r="F163" s="31">
        <v>579</v>
      </c>
      <c r="G163" s="32">
        <v>8499</v>
      </c>
      <c r="H163" s="32">
        <f t="shared" si="13"/>
        <v>9078</v>
      </c>
      <c r="I163" s="35">
        <f t="shared" si="15"/>
        <v>0.24578015644298068</v>
      </c>
      <c r="J163" s="6"/>
      <c r="K163" s="90">
        <v>1522</v>
      </c>
      <c r="L163" s="91">
        <v>94054.656183999992</v>
      </c>
      <c r="M163" s="35">
        <f t="shared" si="16"/>
        <v>0.18490508309143783</v>
      </c>
      <c r="N163" s="93">
        <v>48</v>
      </c>
      <c r="O163" s="32">
        <v>3322.3745466700002</v>
      </c>
      <c r="P163" s="35">
        <f t="shared" si="17"/>
        <v>0.1689074867482514</v>
      </c>
      <c r="Q163" s="6"/>
      <c r="R163" s="36">
        <v>593</v>
      </c>
      <c r="S163" s="65">
        <v>87804.077684999997</v>
      </c>
      <c r="T163" s="92">
        <f t="shared" si="11"/>
        <v>0.44732751335148357</v>
      </c>
      <c r="U163" s="7"/>
    </row>
    <row r="164" spans="1:21" x14ac:dyDescent="0.2">
      <c r="A164" s="58">
        <v>40695</v>
      </c>
      <c r="B164" s="27">
        <v>314289.96674399998</v>
      </c>
      <c r="C164" s="27">
        <v>542019.16298984992</v>
      </c>
      <c r="D164" s="29">
        <f t="shared" si="12"/>
        <v>856309.1297338499</v>
      </c>
      <c r="E164" s="35">
        <f t="shared" si="14"/>
        <v>0.35121572352308084</v>
      </c>
      <c r="F164" s="31">
        <v>636</v>
      </c>
      <c r="G164" s="32">
        <v>8043</v>
      </c>
      <c r="H164" s="32">
        <f t="shared" si="13"/>
        <v>8679</v>
      </c>
      <c r="I164" s="35">
        <f t="shared" si="15"/>
        <v>0.14559134107708549</v>
      </c>
      <c r="J164" s="6"/>
      <c r="K164" s="90">
        <v>1280</v>
      </c>
      <c r="L164" s="91">
        <v>74848.42287699999</v>
      </c>
      <c r="M164" s="35">
        <f t="shared" si="16"/>
        <v>0.14466974189052229</v>
      </c>
      <c r="N164" s="93">
        <v>65</v>
      </c>
      <c r="O164" s="32">
        <v>4921.7665210000005</v>
      </c>
      <c r="P164" s="35">
        <f t="shared" si="17"/>
        <v>5.3736508990993581E-3</v>
      </c>
      <c r="Q164" s="6"/>
      <c r="R164" s="36">
        <v>625</v>
      </c>
      <c r="S164" s="65">
        <v>91542.245020999995</v>
      </c>
      <c r="T164" s="92">
        <f t="shared" si="11"/>
        <v>0.23359610839738876</v>
      </c>
      <c r="U164" s="7"/>
    </row>
    <row r="165" spans="1:21" x14ac:dyDescent="0.2">
      <c r="A165" s="58">
        <v>40725</v>
      </c>
      <c r="B165" s="27">
        <v>229238.29086291001</v>
      </c>
      <c r="C165" s="27">
        <v>487256.22620737011</v>
      </c>
      <c r="D165" s="29">
        <f t="shared" si="12"/>
        <v>716494.51707028016</v>
      </c>
      <c r="E165" s="35">
        <f t="shared" si="14"/>
        <v>0.16923942129579395</v>
      </c>
      <c r="F165" s="31">
        <v>559</v>
      </c>
      <c r="G165" s="32">
        <v>7599</v>
      </c>
      <c r="H165" s="32">
        <f t="shared" si="13"/>
        <v>8158</v>
      </c>
      <c r="I165" s="35">
        <f t="shared" si="15"/>
        <v>8.44078160308388E-2</v>
      </c>
      <c r="J165" s="6"/>
      <c r="K165" s="34">
        <v>1207</v>
      </c>
      <c r="L165" s="32">
        <v>70658.283235999988</v>
      </c>
      <c r="M165" s="35">
        <f t="shared" si="16"/>
        <v>5.470051776193241E-2</v>
      </c>
      <c r="N165" s="31">
        <v>34</v>
      </c>
      <c r="O165" s="32">
        <v>2392.4735639999999</v>
      </c>
      <c r="P165" s="35">
        <f t="shared" si="17"/>
        <v>-0.16317030260764998</v>
      </c>
      <c r="Q165" s="6"/>
      <c r="R165" s="36">
        <v>577</v>
      </c>
      <c r="S165" s="65">
        <v>79892.991717000012</v>
      </c>
      <c r="T165" s="35">
        <f t="shared" si="11"/>
        <v>0.30576150470037811</v>
      </c>
      <c r="U165" s="7"/>
    </row>
    <row r="166" spans="1:21" x14ac:dyDescent="0.2">
      <c r="A166" s="58">
        <v>40756</v>
      </c>
      <c r="B166" s="27">
        <v>265312.30007131997</v>
      </c>
      <c r="C166" s="27">
        <v>570092.26582068997</v>
      </c>
      <c r="D166" s="29">
        <f t="shared" si="12"/>
        <v>835404.56589201</v>
      </c>
      <c r="E166" s="35">
        <f t="shared" si="14"/>
        <v>0.36635991172124727</v>
      </c>
      <c r="F166" s="31">
        <v>597</v>
      </c>
      <c r="G166" s="32">
        <v>8551</v>
      </c>
      <c r="H166" s="32">
        <f t="shared" si="13"/>
        <v>9148</v>
      </c>
      <c r="I166" s="35">
        <f t="shared" si="15"/>
        <v>0.20147097452062002</v>
      </c>
      <c r="J166" s="6"/>
      <c r="K166" s="34">
        <v>1564</v>
      </c>
      <c r="L166" s="32">
        <v>88095.736845999985</v>
      </c>
      <c r="M166" s="35">
        <f t="shared" si="16"/>
        <v>0.39459483032020803</v>
      </c>
      <c r="N166" s="31">
        <v>63</v>
      </c>
      <c r="O166" s="32">
        <v>5202.318131</v>
      </c>
      <c r="P166" s="35">
        <f t="shared" si="17"/>
        <v>0.4589650958097593</v>
      </c>
      <c r="Q166" s="6"/>
      <c r="R166" s="36">
        <v>641</v>
      </c>
      <c r="S166" s="65">
        <v>94022.622407999996</v>
      </c>
      <c r="T166" s="35">
        <f t="shared" si="11"/>
        <v>-1.8258936090830291E-3</v>
      </c>
      <c r="U166" s="7"/>
    </row>
    <row r="167" spans="1:21" x14ac:dyDescent="0.2">
      <c r="A167" s="58">
        <v>40787</v>
      </c>
      <c r="B167" s="27">
        <v>303071.5985355</v>
      </c>
      <c r="C167" s="27">
        <v>531000.08054772019</v>
      </c>
      <c r="D167" s="29">
        <f t="shared" si="12"/>
        <v>834071.6790832202</v>
      </c>
      <c r="E167" s="35">
        <f t="shared" si="14"/>
        <v>0.13330358649601903</v>
      </c>
      <c r="F167" s="31">
        <v>679</v>
      </c>
      <c r="G167" s="32">
        <v>8172</v>
      </c>
      <c r="H167" s="32">
        <f t="shared" si="13"/>
        <v>8851</v>
      </c>
      <c r="I167" s="35">
        <f t="shared" si="15"/>
        <v>-8.2702870763809666E-2</v>
      </c>
      <c r="J167" s="6"/>
      <c r="K167" s="34">
        <v>1612</v>
      </c>
      <c r="L167" s="32">
        <v>86604.586667999989</v>
      </c>
      <c r="M167" s="35">
        <f t="shared" si="16"/>
        <v>0.33368727763412331</v>
      </c>
      <c r="N167" s="31">
        <v>62</v>
      </c>
      <c r="O167" s="32">
        <v>4525.0860791100004</v>
      </c>
      <c r="P167" s="35">
        <f t="shared" si="17"/>
        <v>-5.1881489826560712E-3</v>
      </c>
      <c r="Q167" s="6"/>
      <c r="R167" s="36">
        <v>645</v>
      </c>
      <c r="S167" s="65">
        <v>96859.880099000002</v>
      </c>
      <c r="T167" s="35">
        <f t="shared" si="11"/>
        <v>-0.15119037271921898</v>
      </c>
      <c r="U167" s="7"/>
    </row>
    <row r="168" spans="1:21" x14ac:dyDescent="0.2">
      <c r="A168" s="58">
        <v>40817</v>
      </c>
      <c r="B168" s="27">
        <v>280838.04610636004</v>
      </c>
      <c r="C168" s="27">
        <v>492710.53912278014</v>
      </c>
      <c r="D168" s="29">
        <f t="shared" si="12"/>
        <v>773548.58522914024</v>
      </c>
      <c r="E168" s="35">
        <f t="shared" si="14"/>
        <v>0.20141334928342447</v>
      </c>
      <c r="F168" s="31">
        <v>617</v>
      </c>
      <c r="G168" s="32">
        <v>7498</v>
      </c>
      <c r="H168" s="32">
        <f t="shared" si="13"/>
        <v>8115</v>
      </c>
      <c r="I168" s="35">
        <f t="shared" si="15"/>
        <v>2.2555443548387011E-2</v>
      </c>
      <c r="J168" s="6"/>
      <c r="K168" s="34">
        <v>1609</v>
      </c>
      <c r="L168" s="32">
        <v>82830.383235999994</v>
      </c>
      <c r="M168" s="35">
        <f t="shared" si="16"/>
        <v>0.29125025253668224</v>
      </c>
      <c r="N168" s="31">
        <v>42</v>
      </c>
      <c r="O168" s="32">
        <v>3215.7523433899996</v>
      </c>
      <c r="P168" s="35">
        <f t="shared" si="17"/>
        <v>6.633892751337922E-2</v>
      </c>
      <c r="Q168" s="6"/>
      <c r="R168" s="73">
        <v>649</v>
      </c>
      <c r="S168" s="65">
        <v>96107.497102000008</v>
      </c>
      <c r="T168" s="35">
        <f t="shared" si="11"/>
        <v>0.52851126573139107</v>
      </c>
      <c r="U168" s="7"/>
    </row>
    <row r="169" spans="1:21" x14ac:dyDescent="0.2">
      <c r="A169" s="58">
        <v>40848</v>
      </c>
      <c r="B169" s="27">
        <v>327054.33687219</v>
      </c>
      <c r="C169" s="27">
        <v>527580.06006850011</v>
      </c>
      <c r="D169" s="29">
        <f t="shared" si="12"/>
        <v>854634.39694069012</v>
      </c>
      <c r="E169" s="35">
        <f t="shared" si="14"/>
        <v>0.22482277978690823</v>
      </c>
      <c r="F169" s="31">
        <v>641</v>
      </c>
      <c r="G169" s="32">
        <v>7805</v>
      </c>
      <c r="H169" s="32">
        <f t="shared" si="13"/>
        <v>8446</v>
      </c>
      <c r="I169" s="35">
        <f t="shared" si="15"/>
        <v>-1.8819702602230537E-2</v>
      </c>
      <c r="J169" s="6"/>
      <c r="K169" s="34">
        <v>1690</v>
      </c>
      <c r="L169" s="32">
        <v>89283.228602000003</v>
      </c>
      <c r="M169" s="35">
        <f t="shared" si="16"/>
        <v>0.26071010390999438</v>
      </c>
      <c r="N169" s="31">
        <v>59</v>
      </c>
      <c r="O169" s="32">
        <v>4230.84101207</v>
      </c>
      <c r="P169" s="35">
        <f t="shared" si="17"/>
        <v>0.35761265626423699</v>
      </c>
      <c r="Q169" s="6"/>
      <c r="R169" s="73">
        <v>676</v>
      </c>
      <c r="S169" s="65">
        <v>98049.820966999992</v>
      </c>
      <c r="T169" s="35">
        <f t="shared" si="11"/>
        <v>0.45251665250200857</v>
      </c>
      <c r="U169" s="7"/>
    </row>
    <row r="170" spans="1:21" ht="15" thickBot="1" x14ac:dyDescent="0.25">
      <c r="A170" s="66">
        <v>40878</v>
      </c>
      <c r="B170" s="67">
        <v>393222.40751214005</v>
      </c>
      <c r="C170" s="68">
        <v>535580.55273127509</v>
      </c>
      <c r="D170" s="69">
        <f t="shared" si="12"/>
        <v>928802.96024341509</v>
      </c>
      <c r="E170" s="75">
        <f t="shared" si="14"/>
        <v>0.25907221676023817</v>
      </c>
      <c r="F170" s="67">
        <v>735</v>
      </c>
      <c r="G170" s="68">
        <v>8337</v>
      </c>
      <c r="H170" s="55">
        <f t="shared" si="13"/>
        <v>9072</v>
      </c>
      <c r="I170" s="75">
        <f t="shared" si="15"/>
        <v>4.7212282119358129E-2</v>
      </c>
      <c r="J170" s="6"/>
      <c r="K170" s="76">
        <v>2139</v>
      </c>
      <c r="L170" s="77">
        <v>107067.333358</v>
      </c>
      <c r="M170" s="75">
        <f t="shared" si="16"/>
        <v>0.27421049974499545</v>
      </c>
      <c r="N170" s="78">
        <v>77</v>
      </c>
      <c r="O170" s="77">
        <v>7398.0566949999993</v>
      </c>
      <c r="P170" s="75">
        <f t="shared" si="17"/>
        <v>0.29337862435918738</v>
      </c>
      <c r="Q170" s="6"/>
      <c r="R170" s="74">
        <v>722</v>
      </c>
      <c r="S170" s="70">
        <v>102826.06258499999</v>
      </c>
      <c r="T170" s="56">
        <f t="shared" si="11"/>
        <v>0.35823688063018966</v>
      </c>
      <c r="U170" s="7"/>
    </row>
    <row r="171" spans="1:21" x14ac:dyDescent="0.2">
      <c r="A171" s="60">
        <v>40909</v>
      </c>
      <c r="B171" s="15">
        <v>233285.22406400004</v>
      </c>
      <c r="C171" s="15">
        <v>446502.46502981998</v>
      </c>
      <c r="D171" s="17">
        <f t="shared" si="12"/>
        <v>679787.68909382005</v>
      </c>
      <c r="E171" s="23">
        <f t="shared" si="14"/>
        <v>0.27445936406894766</v>
      </c>
      <c r="F171" s="19">
        <v>505</v>
      </c>
      <c r="G171" s="20">
        <v>7184</v>
      </c>
      <c r="H171" s="20">
        <f t="shared" si="13"/>
        <v>7689</v>
      </c>
      <c r="I171" s="23">
        <f t="shared" si="15"/>
        <v>0.20422866092404068</v>
      </c>
      <c r="J171" s="6"/>
      <c r="K171" s="94">
        <v>1573</v>
      </c>
      <c r="L171" s="95">
        <v>85645.297064999992</v>
      </c>
      <c r="M171" s="23">
        <f t="shared" si="16"/>
        <v>9.5833072339500447E-2</v>
      </c>
      <c r="N171" s="97">
        <v>55</v>
      </c>
      <c r="O171" s="20">
        <v>4279.7754649999997</v>
      </c>
      <c r="P171" s="23">
        <f t="shared" si="17"/>
        <v>-3.3374707066397113E-2</v>
      </c>
      <c r="Q171" s="6"/>
      <c r="R171" s="24">
        <v>569</v>
      </c>
      <c r="S171" s="72">
        <v>86669.144794999986</v>
      </c>
      <c r="T171" s="96">
        <f t="shared" si="11"/>
        <v>0.72195774907718113</v>
      </c>
      <c r="U171" s="7"/>
    </row>
    <row r="172" spans="1:21" x14ac:dyDescent="0.2">
      <c r="A172" s="58">
        <v>40940</v>
      </c>
      <c r="B172" s="27">
        <v>254239.53787465004</v>
      </c>
      <c r="C172" s="27">
        <v>487523.91843844007</v>
      </c>
      <c r="D172" s="29">
        <f t="shared" si="12"/>
        <v>741763.45631309017</v>
      </c>
      <c r="E172" s="35">
        <f t="shared" si="14"/>
        <v>0.25361390369864889</v>
      </c>
      <c r="F172" s="31">
        <v>599</v>
      </c>
      <c r="G172" s="32">
        <v>7296</v>
      </c>
      <c r="H172" s="32">
        <f t="shared" si="13"/>
        <v>7895</v>
      </c>
      <c r="I172" s="35">
        <f t="shared" si="15"/>
        <v>0.11954055587067502</v>
      </c>
      <c r="J172" s="6"/>
      <c r="K172" s="90">
        <v>1382</v>
      </c>
      <c r="L172" s="91">
        <v>81981.689261000007</v>
      </c>
      <c r="M172" s="35">
        <f t="shared" si="16"/>
        <v>-1.4300332855954334E-2</v>
      </c>
      <c r="N172" s="93">
        <v>66</v>
      </c>
      <c r="O172" s="32">
        <v>5711.9259219999994</v>
      </c>
      <c r="P172" s="35">
        <f t="shared" si="17"/>
        <v>0.59035339803355158</v>
      </c>
      <c r="Q172" s="6"/>
      <c r="R172" s="36">
        <v>572</v>
      </c>
      <c r="S172" s="65">
        <v>75049.608033419994</v>
      </c>
      <c r="T172" s="92">
        <f t="shared" si="11"/>
        <v>0.18578582264345878</v>
      </c>
      <c r="U172" s="7"/>
    </row>
    <row r="173" spans="1:21" x14ac:dyDescent="0.2">
      <c r="A173" s="58">
        <v>40969</v>
      </c>
      <c r="B173" s="27">
        <v>281758.36994158995</v>
      </c>
      <c r="C173" s="27">
        <v>541124.64202274999</v>
      </c>
      <c r="D173" s="29">
        <f t="shared" si="12"/>
        <v>822883.01196434</v>
      </c>
      <c r="E173" s="35">
        <f t="shared" si="14"/>
        <v>0.13040149422019476</v>
      </c>
      <c r="F173" s="31">
        <v>675</v>
      </c>
      <c r="G173" s="32">
        <v>8007</v>
      </c>
      <c r="H173" s="32">
        <f t="shared" si="13"/>
        <v>8682</v>
      </c>
      <c r="I173" s="35">
        <f t="shared" si="15"/>
        <v>6.724031960663801E-2</v>
      </c>
      <c r="J173" s="6"/>
      <c r="K173" s="90">
        <v>1437</v>
      </c>
      <c r="L173" s="91">
        <v>83785.952858000004</v>
      </c>
      <c r="M173" s="35">
        <f t="shared" si="16"/>
        <v>-1.0738084563223671E-2</v>
      </c>
      <c r="N173" s="93">
        <v>53</v>
      </c>
      <c r="O173" s="32">
        <v>4298.3448239999998</v>
      </c>
      <c r="P173" s="35">
        <f t="shared" si="17"/>
        <v>-0.20455413357380814</v>
      </c>
      <c r="Q173" s="6"/>
      <c r="R173" s="36">
        <v>687</v>
      </c>
      <c r="S173" s="65">
        <v>98737.361795999997</v>
      </c>
      <c r="T173" s="92">
        <f t="shared" si="11"/>
        <v>0.22375937431096515</v>
      </c>
      <c r="U173" s="7"/>
    </row>
    <row r="174" spans="1:21" x14ac:dyDescent="0.2">
      <c r="A174" s="58">
        <v>41000</v>
      </c>
      <c r="B174" s="27">
        <v>287945.03578584996</v>
      </c>
      <c r="C174" s="27">
        <v>456151.08832465007</v>
      </c>
      <c r="D174" s="29">
        <f t="shared" si="12"/>
        <v>744096.1241105001</v>
      </c>
      <c r="E174" s="35">
        <f t="shared" si="14"/>
        <v>0.18678561177433495</v>
      </c>
      <c r="F174" s="31">
        <v>603</v>
      </c>
      <c r="G174" s="32">
        <v>6852</v>
      </c>
      <c r="H174" s="32">
        <f t="shared" si="13"/>
        <v>7455</v>
      </c>
      <c r="I174" s="35">
        <f t="shared" si="15"/>
        <v>2.2072936660268772E-2</v>
      </c>
      <c r="J174" s="6"/>
      <c r="K174" s="90">
        <v>1310</v>
      </c>
      <c r="L174" s="91">
        <v>77395.14482300001</v>
      </c>
      <c r="M174" s="35">
        <f t="shared" si="16"/>
        <v>2.0396890497187403E-2</v>
      </c>
      <c r="N174" s="93">
        <v>40</v>
      </c>
      <c r="O174" s="32">
        <v>2819.6910269999998</v>
      </c>
      <c r="P174" s="35">
        <f t="shared" si="17"/>
        <v>-0.22750128065126463</v>
      </c>
      <c r="Q174" s="6"/>
      <c r="R174" s="36">
        <v>632</v>
      </c>
      <c r="S174" s="65">
        <v>88820.362972019997</v>
      </c>
      <c r="T174" s="92">
        <f t="shared" si="11"/>
        <v>0.30713275275666518</v>
      </c>
      <c r="U174" s="7"/>
    </row>
    <row r="175" spans="1:21" x14ac:dyDescent="0.2">
      <c r="A175" s="58">
        <v>41030</v>
      </c>
      <c r="B175" s="27">
        <v>394152.94235635002</v>
      </c>
      <c r="C175" s="27">
        <v>564952.85815942998</v>
      </c>
      <c r="D175" s="29">
        <f t="shared" si="12"/>
        <v>959105.80051577999</v>
      </c>
      <c r="E175" s="35">
        <f t="shared" si="14"/>
        <v>0.18510717533843457</v>
      </c>
      <c r="F175" s="31">
        <v>697</v>
      </c>
      <c r="G175" s="32">
        <v>8552</v>
      </c>
      <c r="H175" s="32">
        <f t="shared" si="13"/>
        <v>9249</v>
      </c>
      <c r="I175" s="35">
        <f t="shared" si="15"/>
        <v>1.8836748182418983E-2</v>
      </c>
      <c r="J175" s="6"/>
      <c r="K175" s="90">
        <v>1544</v>
      </c>
      <c r="L175" s="91">
        <v>88451.613174999977</v>
      </c>
      <c r="M175" s="35">
        <f t="shared" si="16"/>
        <v>-5.9572202337742075E-2</v>
      </c>
      <c r="N175" s="93">
        <v>43</v>
      </c>
      <c r="O175" s="32">
        <v>3458.7445260000004</v>
      </c>
      <c r="P175" s="35">
        <f t="shared" si="17"/>
        <v>4.104593790205957E-2</v>
      </c>
      <c r="Q175" s="6"/>
      <c r="R175" s="36">
        <v>821</v>
      </c>
      <c r="S175" s="65">
        <v>112342.97860899998</v>
      </c>
      <c r="T175" s="92">
        <f t="shared" si="11"/>
        <v>0.27947336354963026</v>
      </c>
      <c r="U175" s="7"/>
    </row>
    <row r="176" spans="1:21" x14ac:dyDescent="0.2">
      <c r="A176" s="58">
        <v>41061</v>
      </c>
      <c r="B176" s="27">
        <v>386643.16545293003</v>
      </c>
      <c r="C176" s="27">
        <v>490595.86851391994</v>
      </c>
      <c r="D176" s="29">
        <f t="shared" si="12"/>
        <v>877239.03396685002</v>
      </c>
      <c r="E176" s="35">
        <f t="shared" si="14"/>
        <v>2.4441995894059154E-2</v>
      </c>
      <c r="F176" s="31">
        <v>725</v>
      </c>
      <c r="G176" s="32">
        <v>6568</v>
      </c>
      <c r="H176" s="32">
        <f t="shared" si="13"/>
        <v>7293</v>
      </c>
      <c r="I176" s="35">
        <f t="shared" si="15"/>
        <v>-0.15969581749049433</v>
      </c>
      <c r="J176" s="6"/>
      <c r="K176" s="90">
        <v>778</v>
      </c>
      <c r="L176" s="91">
        <v>56458.620995000005</v>
      </c>
      <c r="M176" s="35">
        <f t="shared" si="16"/>
        <v>-0.24569391277916885</v>
      </c>
      <c r="N176" s="93">
        <v>44</v>
      </c>
      <c r="O176" s="32">
        <v>3632.1664500000006</v>
      </c>
      <c r="P176" s="35">
        <f t="shared" si="17"/>
        <v>-0.26201975764140473</v>
      </c>
      <c r="Q176" s="6"/>
      <c r="R176" s="36">
        <v>728</v>
      </c>
      <c r="S176" s="65">
        <v>106872.763135</v>
      </c>
      <c r="T176" s="92">
        <f t="shared" si="11"/>
        <v>0.16746932643484058</v>
      </c>
      <c r="U176" s="7"/>
    </row>
    <row r="177" spans="1:21" x14ac:dyDescent="0.2">
      <c r="A177" s="58">
        <v>41091</v>
      </c>
      <c r="B177" s="27">
        <v>355947.69405291998</v>
      </c>
      <c r="C177" s="27">
        <v>509868.89524627995</v>
      </c>
      <c r="D177" s="29">
        <f t="shared" si="12"/>
        <v>865816.58929919987</v>
      </c>
      <c r="E177" s="35">
        <f t="shared" si="14"/>
        <v>0.20840644090270533</v>
      </c>
      <c r="F177" s="31">
        <v>685</v>
      </c>
      <c r="G177" s="32">
        <v>7432</v>
      </c>
      <c r="H177" s="32">
        <f t="shared" si="13"/>
        <v>8117</v>
      </c>
      <c r="I177" s="35">
        <f t="shared" si="15"/>
        <v>-5.0257416033341329E-3</v>
      </c>
      <c r="J177" s="6"/>
      <c r="K177" s="34">
        <v>1748</v>
      </c>
      <c r="L177" s="32">
        <v>94109.948873000001</v>
      </c>
      <c r="M177" s="35">
        <f t="shared" si="16"/>
        <v>0.33190256772402771</v>
      </c>
      <c r="N177" s="31">
        <v>51</v>
      </c>
      <c r="O177" s="32">
        <v>4049.921488</v>
      </c>
      <c r="P177" s="35">
        <f t="shared" si="17"/>
        <v>0.6927758571463154</v>
      </c>
      <c r="Q177" s="6"/>
      <c r="R177" s="36">
        <v>878</v>
      </c>
      <c r="S177" s="65">
        <v>127172.19372</v>
      </c>
      <c r="T177" s="35">
        <f t="shared" si="11"/>
        <v>0.59178159419131737</v>
      </c>
      <c r="U177" s="7"/>
    </row>
    <row r="178" spans="1:21" x14ac:dyDescent="0.2">
      <c r="A178" s="58">
        <v>41122</v>
      </c>
      <c r="B178" s="27">
        <v>381722.81446011004</v>
      </c>
      <c r="C178" s="27">
        <v>555305.62383311999</v>
      </c>
      <c r="D178" s="29">
        <f t="shared" si="12"/>
        <v>937028.43829323002</v>
      </c>
      <c r="E178" s="35">
        <f t="shared" si="14"/>
        <v>0.1216462975548982</v>
      </c>
      <c r="F178" s="31">
        <v>785</v>
      </c>
      <c r="G178" s="32">
        <v>8202</v>
      </c>
      <c r="H178" s="32">
        <f t="shared" si="13"/>
        <v>8987</v>
      </c>
      <c r="I178" s="35">
        <f t="shared" si="15"/>
        <v>-1.7599475295146494E-2</v>
      </c>
      <c r="J178" s="6"/>
      <c r="K178" s="34">
        <v>2404</v>
      </c>
      <c r="L178" s="32">
        <v>127125.56518800001</v>
      </c>
      <c r="M178" s="35">
        <f t="shared" si="16"/>
        <v>0.44303878643103922</v>
      </c>
      <c r="N178" s="31">
        <v>53</v>
      </c>
      <c r="O178" s="32">
        <v>3882.558642</v>
      </c>
      <c r="P178" s="35">
        <f t="shared" si="17"/>
        <v>-0.25368680956585665</v>
      </c>
      <c r="Q178" s="6"/>
      <c r="R178" s="36">
        <v>1016</v>
      </c>
      <c r="S178" s="65">
        <v>149376.492937</v>
      </c>
      <c r="T178" s="35">
        <f t="shared" si="11"/>
        <v>0.58872927718180912</v>
      </c>
      <c r="U178" s="7"/>
    </row>
    <row r="179" spans="1:21" x14ac:dyDescent="0.2">
      <c r="A179" s="58">
        <v>41153</v>
      </c>
      <c r="B179" s="27">
        <v>388443.19076700002</v>
      </c>
      <c r="C179" s="27">
        <v>515745.94858912006</v>
      </c>
      <c r="D179" s="29">
        <f t="shared" si="12"/>
        <v>904189.13935612002</v>
      </c>
      <c r="E179" s="35">
        <f t="shared" si="14"/>
        <v>8.4066468184089693E-2</v>
      </c>
      <c r="F179" s="31">
        <v>761</v>
      </c>
      <c r="G179" s="32">
        <v>7676</v>
      </c>
      <c r="H179" s="32">
        <f t="shared" si="13"/>
        <v>8437</v>
      </c>
      <c r="I179" s="35">
        <f t="shared" si="15"/>
        <v>-4.6774375776748367E-2</v>
      </c>
      <c r="J179" s="6"/>
      <c r="K179" s="34">
        <v>1614</v>
      </c>
      <c r="L179" s="32">
        <v>88551.379996000003</v>
      </c>
      <c r="M179" s="35">
        <f t="shared" si="16"/>
        <v>2.2479101891716979E-2</v>
      </c>
      <c r="N179" s="31">
        <v>47</v>
      </c>
      <c r="O179" s="32">
        <v>4030.8132169999999</v>
      </c>
      <c r="P179" s="35">
        <f t="shared" si="17"/>
        <v>-0.10922949386351</v>
      </c>
      <c r="Q179" s="6"/>
      <c r="R179" s="36">
        <v>1027</v>
      </c>
      <c r="S179" s="65">
        <v>147637.16261900001</v>
      </c>
      <c r="T179" s="35">
        <f t="shared" si="11"/>
        <v>0.52423441437363749</v>
      </c>
      <c r="U179" s="7"/>
    </row>
    <row r="180" spans="1:21" x14ac:dyDescent="0.2">
      <c r="A180" s="58">
        <v>41183</v>
      </c>
      <c r="B180" s="27">
        <v>396893.89330533997</v>
      </c>
      <c r="C180" s="27">
        <v>507517.03548800002</v>
      </c>
      <c r="D180" s="29">
        <f t="shared" si="12"/>
        <v>904410.92879333999</v>
      </c>
      <c r="E180" s="35">
        <f t="shared" si="14"/>
        <v>0.16917146002592176</v>
      </c>
      <c r="F180" s="31">
        <v>744</v>
      </c>
      <c r="G180" s="32">
        <v>7477</v>
      </c>
      <c r="H180" s="32">
        <f t="shared" si="13"/>
        <v>8221</v>
      </c>
      <c r="I180" s="35">
        <f t="shared" si="15"/>
        <v>1.3062230437461464E-2</v>
      </c>
      <c r="J180" s="6"/>
      <c r="K180" s="34">
        <v>1639</v>
      </c>
      <c r="L180" s="32">
        <v>89933</v>
      </c>
      <c r="M180" s="35">
        <f t="shared" si="16"/>
        <v>8.5748930362464337E-2</v>
      </c>
      <c r="N180" s="31">
        <v>43</v>
      </c>
      <c r="O180" s="32">
        <v>2749</v>
      </c>
      <c r="P180" s="35">
        <f t="shared" si="17"/>
        <v>-0.14514561245657243</v>
      </c>
      <c r="Q180" s="6"/>
      <c r="R180" s="73">
        <v>1000</v>
      </c>
      <c r="S180" s="65">
        <v>144368</v>
      </c>
      <c r="T180" s="35">
        <f t="shared" si="11"/>
        <v>0.50215128219165428</v>
      </c>
      <c r="U180" s="7"/>
    </row>
    <row r="181" spans="1:21" x14ac:dyDescent="0.2">
      <c r="A181" s="58">
        <v>41214</v>
      </c>
      <c r="B181" s="27">
        <v>442677.19712932</v>
      </c>
      <c r="C181" s="27">
        <v>510936.20050898992</v>
      </c>
      <c r="D181" s="29">
        <f t="shared" si="12"/>
        <v>953613.39763830998</v>
      </c>
      <c r="E181" s="35">
        <f t="shared" si="14"/>
        <v>0.11581443603479125</v>
      </c>
      <c r="F181" s="31">
        <v>851</v>
      </c>
      <c r="G181" s="32">
        <v>7382</v>
      </c>
      <c r="H181" s="32">
        <f t="shared" si="13"/>
        <v>8233</v>
      </c>
      <c r="I181" s="35">
        <f t="shared" si="15"/>
        <v>-2.5219038598152999E-2</v>
      </c>
      <c r="J181" s="6"/>
      <c r="K181" s="34">
        <v>1729</v>
      </c>
      <c r="L181" s="32">
        <v>96036.098659999989</v>
      </c>
      <c r="M181" s="35">
        <f t="shared" si="16"/>
        <v>7.5634250281230608E-2</v>
      </c>
      <c r="N181" s="31">
        <v>62</v>
      </c>
      <c r="O181" s="32">
        <v>3505.7484549999999</v>
      </c>
      <c r="P181" s="35">
        <f t="shared" si="17"/>
        <v>-0.17138260572813113</v>
      </c>
      <c r="Q181" s="6"/>
      <c r="R181" s="73">
        <v>1040</v>
      </c>
      <c r="S181" s="65">
        <v>146300.90601010001</v>
      </c>
      <c r="T181" s="35">
        <f t="shared" si="11"/>
        <v>0.49210783423398174</v>
      </c>
      <c r="U181" s="7"/>
    </row>
    <row r="182" spans="1:21" ht="15" thickBot="1" x14ac:dyDescent="0.25">
      <c r="A182" s="59">
        <v>41244</v>
      </c>
      <c r="B182" s="39">
        <v>483360.10904502991</v>
      </c>
      <c r="C182" s="40">
        <v>549585.42270562006</v>
      </c>
      <c r="D182" s="41">
        <f t="shared" si="12"/>
        <v>1032945.5317506499</v>
      </c>
      <c r="E182" s="82">
        <f t="shared" si="14"/>
        <v>0.11212558095200498</v>
      </c>
      <c r="F182" s="39">
        <v>859</v>
      </c>
      <c r="G182" s="40">
        <v>7803</v>
      </c>
      <c r="H182" s="44">
        <f t="shared" si="13"/>
        <v>8662</v>
      </c>
      <c r="I182" s="82">
        <f t="shared" si="15"/>
        <v>-4.5194003527336823E-2</v>
      </c>
      <c r="J182" s="6"/>
      <c r="K182" s="83">
        <v>1678</v>
      </c>
      <c r="L182" s="84">
        <v>96979.605649000005</v>
      </c>
      <c r="M182" s="82">
        <f t="shared" si="16"/>
        <v>-9.4218538863480972E-2</v>
      </c>
      <c r="N182" s="85">
        <v>70</v>
      </c>
      <c r="O182" s="84">
        <v>4289.9903029999996</v>
      </c>
      <c r="P182" s="82">
        <f t="shared" si="17"/>
        <v>-0.42011929891002275</v>
      </c>
      <c r="Q182" s="6"/>
      <c r="R182" s="74">
        <v>1295</v>
      </c>
      <c r="S182" s="70">
        <v>191726.08137638998</v>
      </c>
      <c r="T182" s="47">
        <f t="shared" si="11"/>
        <v>0.86456698386074837</v>
      </c>
      <c r="U182" s="7"/>
    </row>
    <row r="183" spans="1:21" x14ac:dyDescent="0.2">
      <c r="A183" s="61">
        <v>41275</v>
      </c>
      <c r="B183" s="62">
        <v>330397.04130899993</v>
      </c>
      <c r="C183" s="62">
        <v>455212.61450674006</v>
      </c>
      <c r="D183" s="64">
        <f t="shared" si="12"/>
        <v>785609.65581574</v>
      </c>
      <c r="E183" s="52">
        <f t="shared" si="14"/>
        <v>0.155669142615666</v>
      </c>
      <c r="F183" s="53">
        <v>625</v>
      </c>
      <c r="G183" s="51">
        <v>6827</v>
      </c>
      <c r="H183" s="51">
        <f t="shared" si="13"/>
        <v>7452</v>
      </c>
      <c r="I183" s="52">
        <f t="shared" si="15"/>
        <v>-3.0823253999219702E-2</v>
      </c>
      <c r="J183" s="6"/>
      <c r="K183" s="86">
        <v>1656</v>
      </c>
      <c r="L183" s="87">
        <v>102554.68034700002</v>
      </c>
      <c r="M183" s="52">
        <f t="shared" si="16"/>
        <v>0.19743504735778727</v>
      </c>
      <c r="N183" s="89">
        <v>65</v>
      </c>
      <c r="O183" s="51">
        <v>3764.3825670000001</v>
      </c>
      <c r="P183" s="52">
        <f t="shared" si="17"/>
        <v>-0.12042521908330994</v>
      </c>
      <c r="Q183" s="6"/>
      <c r="R183" s="24">
        <v>999</v>
      </c>
      <c r="S183" s="72">
        <v>134991.33057599998</v>
      </c>
      <c r="T183" s="88">
        <f t="shared" si="11"/>
        <v>0.55754773968633575</v>
      </c>
      <c r="U183" s="7"/>
    </row>
    <row r="184" spans="1:21" x14ac:dyDescent="0.2">
      <c r="A184" s="58">
        <v>41306</v>
      </c>
      <c r="B184" s="27">
        <v>385596.54593624</v>
      </c>
      <c r="C184" s="27">
        <v>479750.01196113002</v>
      </c>
      <c r="D184" s="29">
        <f t="shared" si="12"/>
        <v>865346.55789737008</v>
      </c>
      <c r="E184" s="35">
        <f t="shared" si="14"/>
        <v>0.16660715829618455</v>
      </c>
      <c r="F184" s="31">
        <v>756</v>
      </c>
      <c r="G184" s="32">
        <v>7004</v>
      </c>
      <c r="H184" s="32">
        <f t="shared" si="13"/>
        <v>7760</v>
      </c>
      <c r="I184" s="35">
        <f t="shared" si="15"/>
        <v>-1.7099430018999384E-2</v>
      </c>
      <c r="J184" s="6"/>
      <c r="K184" s="90">
        <v>1505</v>
      </c>
      <c r="L184" s="91">
        <v>97754.362522999989</v>
      </c>
      <c r="M184" s="35">
        <f t="shared" si="16"/>
        <v>0.19239263552847152</v>
      </c>
      <c r="N184" s="93">
        <v>54</v>
      </c>
      <c r="O184" s="32">
        <v>2792.468046</v>
      </c>
      <c r="P184" s="35">
        <f t="shared" si="17"/>
        <v>-0.51111620071182007</v>
      </c>
      <c r="Q184" s="6"/>
      <c r="R184" s="36">
        <v>930</v>
      </c>
      <c r="S184" s="65">
        <v>135086.09044100004</v>
      </c>
      <c r="T184" s="92">
        <f t="shared" si="11"/>
        <v>0.79995730798281417</v>
      </c>
      <c r="U184" s="7"/>
    </row>
    <row r="185" spans="1:21" x14ac:dyDescent="0.2">
      <c r="A185" s="58">
        <v>41334</v>
      </c>
      <c r="B185" s="27">
        <v>408277.64317155996</v>
      </c>
      <c r="C185" s="27">
        <v>488069.75358591002</v>
      </c>
      <c r="D185" s="29">
        <f t="shared" si="12"/>
        <v>896347.39675746998</v>
      </c>
      <c r="E185" s="35">
        <f t="shared" si="14"/>
        <v>8.927682759881006E-2</v>
      </c>
      <c r="F185" s="31">
        <v>704</v>
      </c>
      <c r="G185" s="32">
        <v>6772</v>
      </c>
      <c r="H185" s="32">
        <f t="shared" si="13"/>
        <v>7476</v>
      </c>
      <c r="I185" s="35">
        <f t="shared" si="15"/>
        <v>-0.13890808569454038</v>
      </c>
      <c r="J185" s="6"/>
      <c r="K185" s="90">
        <v>1208</v>
      </c>
      <c r="L185" s="91">
        <v>72775.434401000006</v>
      </c>
      <c r="M185" s="35">
        <f t="shared" si="16"/>
        <v>-0.13141246332378131</v>
      </c>
      <c r="N185" s="93">
        <v>41</v>
      </c>
      <c r="O185" s="32">
        <v>2479.3520963000001</v>
      </c>
      <c r="P185" s="35">
        <f t="shared" si="17"/>
        <v>-0.42318445871154231</v>
      </c>
      <c r="Q185" s="6"/>
      <c r="R185" s="36">
        <v>1106</v>
      </c>
      <c r="S185" s="65">
        <v>139377.92271048998</v>
      </c>
      <c r="T185" s="92">
        <f t="shared" si="11"/>
        <v>0.41160266159892878</v>
      </c>
      <c r="U185" s="7"/>
    </row>
    <row r="186" spans="1:21" x14ac:dyDescent="0.2">
      <c r="A186" s="58">
        <v>41365</v>
      </c>
      <c r="B186" s="27">
        <v>596925.01288434991</v>
      </c>
      <c r="C186" s="27">
        <v>493108.46094883996</v>
      </c>
      <c r="D186" s="29">
        <f t="shared" si="12"/>
        <v>1090033.4738331898</v>
      </c>
      <c r="E186" s="35">
        <f t="shared" si="14"/>
        <v>0.46490949020360328</v>
      </c>
      <c r="F186" s="31">
        <v>914</v>
      </c>
      <c r="G186" s="32">
        <v>7032</v>
      </c>
      <c r="H186" s="32">
        <f t="shared" si="13"/>
        <v>7946</v>
      </c>
      <c r="I186" s="35">
        <f t="shared" si="15"/>
        <v>6.5861837692823499E-2</v>
      </c>
      <c r="J186" s="6"/>
      <c r="K186" s="90">
        <v>1324</v>
      </c>
      <c r="L186" s="91">
        <v>83566.180078999998</v>
      </c>
      <c r="M186" s="35">
        <f t="shared" si="16"/>
        <v>7.9734139268205162E-2</v>
      </c>
      <c r="N186" s="93">
        <v>74</v>
      </c>
      <c r="O186" s="32">
        <v>4728.9227210800009</v>
      </c>
      <c r="P186" s="35">
        <f t="shared" si="17"/>
        <v>0.6771067027550608</v>
      </c>
      <c r="Q186" s="6"/>
      <c r="R186" s="36">
        <v>1167</v>
      </c>
      <c r="S186" s="65">
        <v>151674.42613594999</v>
      </c>
      <c r="T186" s="92">
        <f t="shared" si="11"/>
        <v>0.70765375259421259</v>
      </c>
      <c r="U186" s="7"/>
    </row>
    <row r="187" spans="1:21" x14ac:dyDescent="0.2">
      <c r="A187" s="58">
        <v>41395</v>
      </c>
      <c r="B187" s="27">
        <v>556436.68597832997</v>
      </c>
      <c r="C187" s="27">
        <v>635801.14143125014</v>
      </c>
      <c r="D187" s="29">
        <f t="shared" si="12"/>
        <v>1192237.8274095801</v>
      </c>
      <c r="E187" s="35">
        <f t="shared" si="14"/>
        <v>0.24307227291131839</v>
      </c>
      <c r="F187" s="31">
        <v>945</v>
      </c>
      <c r="G187" s="32">
        <v>8447</v>
      </c>
      <c r="H187" s="32">
        <f t="shared" si="13"/>
        <v>9392</v>
      </c>
      <c r="I187" s="35">
        <f t="shared" si="15"/>
        <v>1.5461130933073886E-2</v>
      </c>
      <c r="J187" s="6"/>
      <c r="K187" s="90">
        <v>1731</v>
      </c>
      <c r="L187" s="91">
        <v>118953.656778</v>
      </c>
      <c r="M187" s="35">
        <f t="shared" si="16"/>
        <v>0.34484440145429862</v>
      </c>
      <c r="N187" s="93">
        <v>79</v>
      </c>
      <c r="O187" s="32">
        <v>4064.0286666299999</v>
      </c>
      <c r="P187" s="35">
        <f t="shared" si="17"/>
        <v>0.17500111271010921</v>
      </c>
      <c r="Q187" s="6"/>
      <c r="R187" s="36">
        <v>1502</v>
      </c>
      <c r="S187" s="65">
        <v>196470.59875599996</v>
      </c>
      <c r="T187" s="92">
        <f t="shared" si="11"/>
        <v>0.74884626692869594</v>
      </c>
      <c r="U187" s="7"/>
    </row>
    <row r="188" spans="1:21" x14ac:dyDescent="0.2">
      <c r="A188" s="58">
        <v>41426</v>
      </c>
      <c r="B188" s="27">
        <v>621159.28503698995</v>
      </c>
      <c r="C188" s="27">
        <v>577001.23299749009</v>
      </c>
      <c r="D188" s="29">
        <f t="shared" si="12"/>
        <v>1198160.51803448</v>
      </c>
      <c r="E188" s="35">
        <f t="shared" si="14"/>
        <v>0.36583128616203053</v>
      </c>
      <c r="F188" s="31">
        <v>937</v>
      </c>
      <c r="G188" s="32">
        <v>7528</v>
      </c>
      <c r="H188" s="32">
        <f t="shared" si="13"/>
        <v>8465</v>
      </c>
      <c r="I188" s="35">
        <f t="shared" si="15"/>
        <v>0.16070204305498414</v>
      </c>
      <c r="J188" s="6"/>
      <c r="K188" s="90">
        <v>1510</v>
      </c>
      <c r="L188" s="91">
        <v>109113.490622</v>
      </c>
      <c r="M188" s="35">
        <f t="shared" si="16"/>
        <v>0.93262762531276011</v>
      </c>
      <c r="N188" s="93">
        <v>60</v>
      </c>
      <c r="O188" s="32">
        <v>4554.4954397600004</v>
      </c>
      <c r="P188" s="35">
        <f t="shared" si="17"/>
        <v>0.25393356897506703</v>
      </c>
      <c r="Q188" s="6"/>
      <c r="R188" s="36">
        <v>1352</v>
      </c>
      <c r="S188" s="65">
        <v>173668.65237348</v>
      </c>
      <c r="T188" s="92">
        <f t="shared" si="11"/>
        <v>0.62500385766300881</v>
      </c>
      <c r="U188" s="7"/>
    </row>
    <row r="189" spans="1:21" x14ac:dyDescent="0.2">
      <c r="A189" s="58">
        <v>41456</v>
      </c>
      <c r="B189" s="27">
        <v>547758.83271495998</v>
      </c>
      <c r="C189" s="27">
        <v>712015.57526455983</v>
      </c>
      <c r="D189" s="29">
        <f t="shared" si="12"/>
        <v>1259774.4079795198</v>
      </c>
      <c r="E189" s="35">
        <f t="shared" si="14"/>
        <v>0.45501301724790588</v>
      </c>
      <c r="F189" s="31">
        <v>912</v>
      </c>
      <c r="G189" s="32">
        <v>9361</v>
      </c>
      <c r="H189" s="32">
        <f t="shared" si="13"/>
        <v>10273</v>
      </c>
      <c r="I189" s="35">
        <f t="shared" si="15"/>
        <v>0.2656153751385979</v>
      </c>
      <c r="J189" s="6"/>
      <c r="K189" s="34">
        <v>1692</v>
      </c>
      <c r="L189" s="32">
        <v>114567.36549304998</v>
      </c>
      <c r="M189" s="35">
        <f t="shared" si="16"/>
        <v>0.21737783162178692</v>
      </c>
      <c r="N189" s="31">
        <v>85</v>
      </c>
      <c r="O189" s="32">
        <v>4928.5023769999998</v>
      </c>
      <c r="P189" s="35">
        <f t="shared" si="17"/>
        <v>0.21693775832525475</v>
      </c>
      <c r="Q189" s="6"/>
      <c r="R189" s="36">
        <v>1934</v>
      </c>
      <c r="S189" s="65">
        <v>254371.26930040002</v>
      </c>
      <c r="T189" s="35">
        <f t="shared" si="11"/>
        <v>1.0002113815891169</v>
      </c>
      <c r="U189" s="7"/>
    </row>
    <row r="190" spans="1:21" x14ac:dyDescent="0.2">
      <c r="A190" s="58">
        <v>41487</v>
      </c>
      <c r="B190" s="27">
        <v>503753.00399999996</v>
      </c>
      <c r="C190" s="27">
        <v>693820.95049441</v>
      </c>
      <c r="D190" s="29">
        <f t="shared" si="12"/>
        <v>1197573.95449441</v>
      </c>
      <c r="E190" s="35">
        <f t="shared" si="14"/>
        <v>0.27805507875060442</v>
      </c>
      <c r="F190" s="31">
        <v>892</v>
      </c>
      <c r="G190" s="32">
        <v>9118</v>
      </c>
      <c r="H190" s="32">
        <f t="shared" si="13"/>
        <v>10010</v>
      </c>
      <c r="I190" s="35">
        <f t="shared" si="15"/>
        <v>0.11383108935128528</v>
      </c>
      <c r="J190" s="6"/>
      <c r="K190" s="34">
        <v>1446</v>
      </c>
      <c r="L190" s="32">
        <v>99007.897634000008</v>
      </c>
      <c r="M190" s="35">
        <f t="shared" si="16"/>
        <v>-0.22118027567797327</v>
      </c>
      <c r="N190" s="31">
        <v>85</v>
      </c>
      <c r="O190" s="32">
        <v>6098.6703939999998</v>
      </c>
      <c r="P190" s="35">
        <f t="shared" si="17"/>
        <v>0.57078642110565192</v>
      </c>
      <c r="Q190" s="6"/>
      <c r="R190" s="36">
        <v>1970</v>
      </c>
      <c r="S190" s="65">
        <v>255904.76932743003</v>
      </c>
      <c r="T190" s="35">
        <f t="shared" si="11"/>
        <v>0.71315288166096291</v>
      </c>
      <c r="U190" s="7"/>
    </row>
    <row r="191" spans="1:21" x14ac:dyDescent="0.2">
      <c r="A191" s="58">
        <v>41518</v>
      </c>
      <c r="B191" s="27">
        <v>636945.90106636996</v>
      </c>
      <c r="C191" s="27">
        <v>749102.17043642991</v>
      </c>
      <c r="D191" s="29">
        <f t="shared" si="12"/>
        <v>1386048.0715027999</v>
      </c>
      <c r="E191" s="35">
        <f t="shared" si="14"/>
        <v>0.53291829239379629</v>
      </c>
      <c r="F191" s="31">
        <v>951</v>
      </c>
      <c r="G191" s="32">
        <v>9942</v>
      </c>
      <c r="H191" s="32">
        <f t="shared" si="13"/>
        <v>10893</v>
      </c>
      <c r="I191" s="35">
        <f t="shared" si="15"/>
        <v>0.29109873177669798</v>
      </c>
      <c r="J191" s="6"/>
      <c r="K191" s="34">
        <v>1352</v>
      </c>
      <c r="L191" s="32">
        <v>100865.354351</v>
      </c>
      <c r="M191" s="35">
        <f t="shared" si="16"/>
        <v>0.13906021967761806</v>
      </c>
      <c r="N191" s="31">
        <v>59</v>
      </c>
      <c r="O191" s="32">
        <v>5026.3970179500002</v>
      </c>
      <c r="P191" s="35">
        <f t="shared" si="17"/>
        <v>0.24699328580920454</v>
      </c>
      <c r="Q191" s="6"/>
      <c r="R191" s="36">
        <v>1936</v>
      </c>
      <c r="S191" s="65">
        <v>251112.17731231998</v>
      </c>
      <c r="T191" s="35">
        <f t="shared" si="11"/>
        <v>0.700873769569474</v>
      </c>
      <c r="U191" s="7"/>
    </row>
    <row r="192" spans="1:21" x14ac:dyDescent="0.2">
      <c r="A192" s="58">
        <v>41548</v>
      </c>
      <c r="B192" s="27">
        <v>648859.83194700012</v>
      </c>
      <c r="C192" s="27">
        <v>845214.20381410001</v>
      </c>
      <c r="D192" s="29">
        <f t="shared" si="12"/>
        <v>1494074.0357611002</v>
      </c>
      <c r="E192" s="35">
        <f t="shared" si="14"/>
        <v>0.65198582656943938</v>
      </c>
      <c r="F192" s="31">
        <v>971</v>
      </c>
      <c r="G192" s="32">
        <v>10919</v>
      </c>
      <c r="H192" s="32">
        <f t="shared" si="13"/>
        <v>11890</v>
      </c>
      <c r="I192" s="35">
        <f t="shared" si="15"/>
        <v>0.44629607103758673</v>
      </c>
      <c r="J192" s="6"/>
      <c r="K192" s="34">
        <v>1431</v>
      </c>
      <c r="L192" s="32">
        <v>109653.76258000001</v>
      </c>
      <c r="M192" s="35">
        <f t="shared" si="16"/>
        <v>0.21928282810536737</v>
      </c>
      <c r="N192" s="31">
        <v>81</v>
      </c>
      <c r="O192" s="32">
        <v>5665.55277974</v>
      </c>
      <c r="P192" s="35">
        <f t="shared" si="17"/>
        <v>1.0609504473408511</v>
      </c>
      <c r="Q192" s="6"/>
      <c r="R192" s="73">
        <v>2188</v>
      </c>
      <c r="S192" s="65">
        <v>295822.20118809998</v>
      </c>
      <c r="T192" s="35">
        <f t="shared" si="11"/>
        <v>1.0490842928356696</v>
      </c>
      <c r="U192" s="7"/>
    </row>
    <row r="193" spans="1:21" x14ac:dyDescent="0.2">
      <c r="A193" s="58">
        <v>41579</v>
      </c>
      <c r="B193" s="27">
        <v>585247.87295328989</v>
      </c>
      <c r="C193" s="27">
        <v>735826.14493448997</v>
      </c>
      <c r="D193" s="29">
        <f t="shared" si="12"/>
        <v>1321074.01788778</v>
      </c>
      <c r="E193" s="35">
        <f t="shared" si="14"/>
        <v>0.38533500175177049</v>
      </c>
      <c r="F193" s="31">
        <v>833</v>
      </c>
      <c r="G193" s="32">
        <v>9452</v>
      </c>
      <c r="H193" s="32">
        <f t="shared" si="13"/>
        <v>10285</v>
      </c>
      <c r="I193" s="35">
        <f t="shared" si="15"/>
        <v>0.24924085995384426</v>
      </c>
      <c r="J193" s="6"/>
      <c r="K193" s="34">
        <v>1377</v>
      </c>
      <c r="L193" s="32">
        <v>106866.217615</v>
      </c>
      <c r="M193" s="35">
        <f t="shared" si="16"/>
        <v>0.11277133396830563</v>
      </c>
      <c r="N193" s="31">
        <v>60</v>
      </c>
      <c r="O193" s="32">
        <v>4624.4013036100005</v>
      </c>
      <c r="P193" s="35">
        <f t="shared" si="17"/>
        <v>0.319091019498146</v>
      </c>
      <c r="Q193" s="6"/>
      <c r="R193" s="73">
        <v>1790</v>
      </c>
      <c r="S193" s="65">
        <v>257696.01155977001</v>
      </c>
      <c r="T193" s="35">
        <f t="shared" si="11"/>
        <v>0.76141090706560455</v>
      </c>
      <c r="U193" s="7"/>
    </row>
    <row r="194" spans="1:21" ht="15" thickBot="1" x14ac:dyDescent="0.25">
      <c r="A194" s="66">
        <v>41609</v>
      </c>
      <c r="B194" s="67">
        <v>656901.73410449002</v>
      </c>
      <c r="C194" s="68">
        <v>758046.4606822799</v>
      </c>
      <c r="D194" s="69">
        <f t="shared" si="12"/>
        <v>1414948.1947867698</v>
      </c>
      <c r="E194" s="75">
        <f t="shared" si="14"/>
        <v>0.3698187864646616</v>
      </c>
      <c r="F194" s="67">
        <v>955</v>
      </c>
      <c r="G194" s="68">
        <v>9724</v>
      </c>
      <c r="H194" s="55">
        <f t="shared" si="13"/>
        <v>10679</v>
      </c>
      <c r="I194" s="75">
        <f t="shared" si="15"/>
        <v>0.23285615331332266</v>
      </c>
      <c r="J194" s="6"/>
      <c r="K194" s="76">
        <v>1491</v>
      </c>
      <c r="L194" s="77">
        <v>108802.818967</v>
      </c>
      <c r="M194" s="75">
        <f t="shared" si="16"/>
        <v>0.12191442972857569</v>
      </c>
      <c r="N194" s="78">
        <v>73</v>
      </c>
      <c r="O194" s="77">
        <v>3968.6560980000004</v>
      </c>
      <c r="P194" s="75">
        <f t="shared" si="17"/>
        <v>-7.4903247397852923E-2</v>
      </c>
      <c r="Q194" s="6"/>
      <c r="R194" s="74">
        <v>2023</v>
      </c>
      <c r="S194" s="70">
        <v>276368.87984499999</v>
      </c>
      <c r="T194" s="56">
        <f t="shared" si="11"/>
        <v>0.44147774711173593</v>
      </c>
      <c r="U194" s="7"/>
    </row>
    <row r="195" spans="1:21" x14ac:dyDescent="0.2">
      <c r="A195" s="60">
        <v>41640</v>
      </c>
      <c r="B195" s="15">
        <v>403883.74967329006</v>
      </c>
      <c r="C195" s="15">
        <v>656549.10746516986</v>
      </c>
      <c r="D195" s="17">
        <f t="shared" si="12"/>
        <v>1060432.85713846</v>
      </c>
      <c r="E195" s="23">
        <f t="shared" si="14"/>
        <v>0.34982156760453331</v>
      </c>
      <c r="F195" s="19">
        <v>602</v>
      </c>
      <c r="G195" s="20">
        <v>9224</v>
      </c>
      <c r="H195" s="20">
        <f t="shared" si="13"/>
        <v>9826</v>
      </c>
      <c r="I195" s="23">
        <f t="shared" si="15"/>
        <v>0.31857219538378967</v>
      </c>
      <c r="J195" s="6"/>
      <c r="K195" s="94">
        <v>1081</v>
      </c>
      <c r="L195" s="95">
        <v>73508.101069000011</v>
      </c>
      <c r="M195" s="23">
        <f t="shared" si="16"/>
        <v>-0.28323016735773665</v>
      </c>
      <c r="N195" s="97">
        <v>85</v>
      </c>
      <c r="O195" s="20">
        <v>6082.1388873699998</v>
      </c>
      <c r="P195" s="23">
        <f t="shared" si="17"/>
        <v>0.6157068999012818</v>
      </c>
      <c r="Q195" s="6"/>
      <c r="R195" s="50">
        <v>1494</v>
      </c>
      <c r="S195" s="72">
        <v>208503.81080528998</v>
      </c>
      <c r="T195" s="23">
        <f t="shared" si="11"/>
        <v>0.54457186187895634</v>
      </c>
      <c r="U195" s="7"/>
    </row>
    <row r="196" spans="1:21" x14ac:dyDescent="0.2">
      <c r="A196" s="58">
        <v>41671</v>
      </c>
      <c r="B196" s="27">
        <v>457216.39763466001</v>
      </c>
      <c r="C196" s="27">
        <v>692773.25126481999</v>
      </c>
      <c r="D196" s="29">
        <f t="shared" si="12"/>
        <v>1149989.64889948</v>
      </c>
      <c r="E196" s="35">
        <f t="shared" si="14"/>
        <v>0.32893537092669467</v>
      </c>
      <c r="F196" s="31">
        <v>767</v>
      </c>
      <c r="G196" s="32">
        <v>9495</v>
      </c>
      <c r="H196" s="32">
        <f t="shared" si="13"/>
        <v>10262</v>
      </c>
      <c r="I196" s="35">
        <f t="shared" si="15"/>
        <v>0.3224226804123711</v>
      </c>
      <c r="J196" s="6"/>
      <c r="K196" s="90">
        <v>1195</v>
      </c>
      <c r="L196" s="91">
        <v>96581.874861000004</v>
      </c>
      <c r="M196" s="35">
        <f t="shared" si="16"/>
        <v>-1.1994223395647596E-2</v>
      </c>
      <c r="N196" s="93">
        <v>78</v>
      </c>
      <c r="O196" s="32">
        <v>4741.0239179300006</v>
      </c>
      <c r="P196" s="35">
        <f t="shared" si="17"/>
        <v>0.69778985464888676</v>
      </c>
      <c r="Q196" s="6"/>
      <c r="R196" s="34">
        <v>1673</v>
      </c>
      <c r="S196" s="65">
        <v>217024.62502657002</v>
      </c>
      <c r="T196" s="92">
        <f t="shared" si="11"/>
        <v>0.60656529712329865</v>
      </c>
      <c r="U196" s="7"/>
    </row>
    <row r="197" spans="1:21" x14ac:dyDescent="0.2">
      <c r="A197" s="58">
        <v>41699</v>
      </c>
      <c r="B197" s="27">
        <v>457513.62921271997</v>
      </c>
      <c r="C197" s="27">
        <v>626522.51449232979</v>
      </c>
      <c r="D197" s="29">
        <f t="shared" si="12"/>
        <v>1084036.1437050498</v>
      </c>
      <c r="E197" s="35">
        <f t="shared" si="14"/>
        <v>0.20939286221675046</v>
      </c>
      <c r="F197" s="31">
        <v>784</v>
      </c>
      <c r="G197" s="32">
        <v>8162</v>
      </c>
      <c r="H197" s="32">
        <f t="shared" si="13"/>
        <v>8946</v>
      </c>
      <c r="I197" s="35">
        <f t="shared" si="15"/>
        <v>0.19662921348314599</v>
      </c>
      <c r="J197" s="6"/>
      <c r="K197" s="90">
        <v>1062</v>
      </c>
      <c r="L197" s="91">
        <v>79612.112586999996</v>
      </c>
      <c r="M197" s="35">
        <f t="shared" si="16"/>
        <v>9.3942114427365775E-2</v>
      </c>
      <c r="N197" s="93">
        <v>79</v>
      </c>
      <c r="O197" s="32">
        <v>5829.4024910199996</v>
      </c>
      <c r="P197" s="35">
        <f t="shared" si="17"/>
        <v>1.3511797697952481</v>
      </c>
      <c r="Q197" s="6"/>
      <c r="R197" s="34">
        <v>1596</v>
      </c>
      <c r="S197" s="65">
        <v>218455.97935247002</v>
      </c>
      <c r="T197" s="92">
        <f t="shared" si="11"/>
        <v>0.56736429345584161</v>
      </c>
      <c r="U197" s="7"/>
    </row>
    <row r="198" spans="1:21" x14ac:dyDescent="0.2">
      <c r="A198" s="58">
        <v>41730</v>
      </c>
      <c r="B198" s="27">
        <v>588837.00727078994</v>
      </c>
      <c r="C198" s="27">
        <v>670877.54176248005</v>
      </c>
      <c r="D198" s="29">
        <f t="shared" si="12"/>
        <v>1259714.54903327</v>
      </c>
      <c r="E198" s="35">
        <f t="shared" si="14"/>
        <v>0.15566593070154355</v>
      </c>
      <c r="F198" s="31">
        <v>898</v>
      </c>
      <c r="G198" s="32">
        <v>8665</v>
      </c>
      <c r="H198" s="32">
        <f t="shared" si="13"/>
        <v>9563</v>
      </c>
      <c r="I198" s="35">
        <f t="shared" si="15"/>
        <v>0.20349861565567573</v>
      </c>
      <c r="J198" s="6"/>
      <c r="K198" s="90">
        <v>994</v>
      </c>
      <c r="L198" s="91">
        <v>81815.441149999999</v>
      </c>
      <c r="M198" s="35">
        <f t="shared" si="16"/>
        <v>-2.0950328558095199E-2</v>
      </c>
      <c r="N198" s="93">
        <v>83</v>
      </c>
      <c r="O198" s="32">
        <v>5465.8858062900008</v>
      </c>
      <c r="P198" s="35">
        <f t="shared" si="17"/>
        <v>0.15584164273289103</v>
      </c>
      <c r="Q198" s="6"/>
      <c r="R198" s="34">
        <v>1584</v>
      </c>
      <c r="S198" s="65">
        <v>231494.12949195001</v>
      </c>
      <c r="T198" s="92">
        <f t="shared" si="11"/>
        <v>0.52625683438851723</v>
      </c>
      <c r="U198" s="7"/>
    </row>
    <row r="199" spans="1:21" x14ac:dyDescent="0.2">
      <c r="A199" s="58">
        <v>41760</v>
      </c>
      <c r="B199" s="27">
        <v>598536.31552816997</v>
      </c>
      <c r="C199" s="27">
        <v>745505.58855351014</v>
      </c>
      <c r="D199" s="29">
        <f t="shared" si="12"/>
        <v>1344041.9040816801</v>
      </c>
      <c r="E199" s="35">
        <f t="shared" si="14"/>
        <v>0.12732700907664563</v>
      </c>
      <c r="F199" s="31">
        <v>912</v>
      </c>
      <c r="G199" s="32">
        <v>9715</v>
      </c>
      <c r="H199" s="32">
        <f t="shared" si="13"/>
        <v>10627</v>
      </c>
      <c r="I199" s="35">
        <f t="shared" si="15"/>
        <v>0.13149488926746167</v>
      </c>
      <c r="J199" s="6"/>
      <c r="K199" s="90">
        <v>1164</v>
      </c>
      <c r="L199" s="91">
        <v>89961.366727000001</v>
      </c>
      <c r="M199" s="35">
        <f t="shared" si="16"/>
        <v>-0.24372760650063519</v>
      </c>
      <c r="N199" s="93">
        <v>75</v>
      </c>
      <c r="O199" s="32">
        <v>5562.9358919999995</v>
      </c>
      <c r="P199" s="35">
        <f t="shared" si="17"/>
        <v>0.36882299519135353</v>
      </c>
      <c r="Q199" s="6"/>
      <c r="R199" s="34">
        <v>1794</v>
      </c>
      <c r="S199" s="65">
        <v>261923.26915753999</v>
      </c>
      <c r="T199" s="92">
        <f t="shared" si="11"/>
        <v>0.33314231653982374</v>
      </c>
      <c r="U199" s="7"/>
    </row>
    <row r="200" spans="1:21" x14ac:dyDescent="0.2">
      <c r="A200" s="58">
        <v>41791</v>
      </c>
      <c r="B200" s="27">
        <v>540952.09954661003</v>
      </c>
      <c r="C200" s="27">
        <v>630927.63721841015</v>
      </c>
      <c r="D200" s="29">
        <f t="shared" si="12"/>
        <v>1171879.7367650201</v>
      </c>
      <c r="E200" s="35">
        <f t="shared" si="14"/>
        <v>-2.1934274142643484E-2</v>
      </c>
      <c r="F200" s="31">
        <v>849</v>
      </c>
      <c r="G200" s="32">
        <v>7987</v>
      </c>
      <c r="H200" s="32">
        <f t="shared" si="13"/>
        <v>8836</v>
      </c>
      <c r="I200" s="35">
        <f t="shared" si="15"/>
        <v>4.3827525103366849E-2</v>
      </c>
      <c r="J200" s="6"/>
      <c r="K200" s="90">
        <v>1010</v>
      </c>
      <c r="L200" s="91">
        <v>78587.724951000026</v>
      </c>
      <c r="M200" s="35">
        <f t="shared" si="16"/>
        <v>-0.27976160873406442</v>
      </c>
      <c r="N200" s="93">
        <v>73</v>
      </c>
      <c r="O200" s="32">
        <v>4902.2350935099994</v>
      </c>
      <c r="P200" s="35">
        <f t="shared" si="17"/>
        <v>7.6350862208421244E-2</v>
      </c>
      <c r="Q200" s="6"/>
      <c r="R200" s="34">
        <v>1467</v>
      </c>
      <c r="S200" s="65">
        <v>220015.14447969</v>
      </c>
      <c r="T200" s="92">
        <f t="shared" si="11"/>
        <v>0.26686734464053075</v>
      </c>
      <c r="U200" s="7"/>
    </row>
    <row r="201" spans="1:21" x14ac:dyDescent="0.2">
      <c r="A201" s="58">
        <v>41821</v>
      </c>
      <c r="B201" s="27">
        <v>573871.53899266</v>
      </c>
      <c r="C201" s="27">
        <v>699861.68832197983</v>
      </c>
      <c r="D201" s="29">
        <f t="shared" si="12"/>
        <v>1273733.2273146398</v>
      </c>
      <c r="E201" s="35">
        <f t="shared" si="14"/>
        <v>1.1080411894942133E-2</v>
      </c>
      <c r="F201" s="31">
        <v>926</v>
      </c>
      <c r="G201" s="32">
        <v>8775</v>
      </c>
      <c r="H201" s="32">
        <f t="shared" si="13"/>
        <v>9701</v>
      </c>
      <c r="I201" s="35">
        <f t="shared" si="15"/>
        <v>-5.5679937700768956E-2</v>
      </c>
      <c r="J201" s="6"/>
      <c r="K201" s="34">
        <v>1034</v>
      </c>
      <c r="L201" s="32">
        <v>83543.275019999986</v>
      </c>
      <c r="M201" s="35">
        <f t="shared" si="16"/>
        <v>-0.27079343528181254</v>
      </c>
      <c r="N201" s="31">
        <v>92</v>
      </c>
      <c r="O201" s="32">
        <v>5698.5179780000008</v>
      </c>
      <c r="P201" s="35">
        <f t="shared" si="17"/>
        <v>0.15623723843442949</v>
      </c>
      <c r="Q201" s="6"/>
      <c r="R201" s="34">
        <v>1770</v>
      </c>
      <c r="S201" s="65">
        <v>267674.53887009993</v>
      </c>
      <c r="T201" s="35">
        <f t="shared" si="11"/>
        <v>5.2298632649387056E-2</v>
      </c>
      <c r="U201" s="7"/>
    </row>
    <row r="202" spans="1:21" x14ac:dyDescent="0.2">
      <c r="A202" s="58">
        <v>41852</v>
      </c>
      <c r="B202" s="27">
        <v>593923.67753647</v>
      </c>
      <c r="C202" s="27">
        <v>654008.32247768005</v>
      </c>
      <c r="D202" s="29">
        <f t="shared" si="12"/>
        <v>1247932.00001415</v>
      </c>
      <c r="E202" s="35">
        <f t="shared" si="14"/>
        <v>4.2050050713569709E-2</v>
      </c>
      <c r="F202" s="31">
        <v>857</v>
      </c>
      <c r="G202" s="32">
        <v>8385</v>
      </c>
      <c r="H202" s="32">
        <f t="shared" si="13"/>
        <v>9242</v>
      </c>
      <c r="I202" s="35">
        <f t="shared" si="15"/>
        <v>-7.6723276723276723E-2</v>
      </c>
      <c r="J202" s="6"/>
      <c r="K202" s="34">
        <v>1050</v>
      </c>
      <c r="L202" s="32">
        <v>73742.954853349991</v>
      </c>
      <c r="M202" s="35">
        <f t="shared" si="16"/>
        <v>-0.25518108539226125</v>
      </c>
      <c r="N202" s="31">
        <v>57</v>
      </c>
      <c r="O202" s="32">
        <v>3523.3082089999998</v>
      </c>
      <c r="P202" s="35">
        <f t="shared" si="17"/>
        <v>-0.42228256630063099</v>
      </c>
      <c r="Q202" s="6"/>
      <c r="R202" s="34">
        <v>1496</v>
      </c>
      <c r="S202" s="65">
        <v>239232.02936499994</v>
      </c>
      <c r="T202" s="35">
        <f t="shared" si="11"/>
        <v>-6.5152126731555127E-2</v>
      </c>
      <c r="U202" s="7"/>
    </row>
    <row r="203" spans="1:21" x14ac:dyDescent="0.2">
      <c r="A203" s="58">
        <v>41883</v>
      </c>
      <c r="B203" s="27">
        <v>583201.56152155006</v>
      </c>
      <c r="C203" s="27">
        <v>730648.87944900012</v>
      </c>
      <c r="D203" s="29">
        <f t="shared" si="12"/>
        <v>1313850.4409705503</v>
      </c>
      <c r="E203" s="35">
        <f t="shared" si="14"/>
        <v>-5.2088835890064411E-2</v>
      </c>
      <c r="F203" s="31">
        <v>946</v>
      </c>
      <c r="G203" s="32">
        <v>9095</v>
      </c>
      <c r="H203" s="32">
        <f t="shared" si="13"/>
        <v>10041</v>
      </c>
      <c r="I203" s="35">
        <f t="shared" si="15"/>
        <v>-7.8215367667309299E-2</v>
      </c>
      <c r="J203" s="6"/>
      <c r="K203" s="34">
        <v>1231</v>
      </c>
      <c r="L203" s="32">
        <v>88382.438909000004</v>
      </c>
      <c r="M203" s="35">
        <f t="shared" si="16"/>
        <v>-0.12375820738765131</v>
      </c>
      <c r="N203" s="31">
        <v>81</v>
      </c>
      <c r="O203" s="32">
        <v>4980.0145060000004</v>
      </c>
      <c r="P203" s="35">
        <f t="shared" si="17"/>
        <v>-9.2277851877520245E-3</v>
      </c>
      <c r="Q203" s="6"/>
      <c r="R203" s="34">
        <v>1616</v>
      </c>
      <c r="S203" s="65">
        <v>252458.96767763005</v>
      </c>
      <c r="T203" s="35">
        <f t="shared" si="11"/>
        <v>5.3633016913989806E-3</v>
      </c>
      <c r="U203" s="7"/>
    </row>
    <row r="204" spans="1:21" x14ac:dyDescent="0.2">
      <c r="A204" s="58">
        <v>41913</v>
      </c>
      <c r="B204" s="27">
        <v>647226.402688</v>
      </c>
      <c r="C204" s="27">
        <v>727121.51699498005</v>
      </c>
      <c r="D204" s="29">
        <f t="shared" si="12"/>
        <v>1374347.91968298</v>
      </c>
      <c r="E204" s="35">
        <f t="shared" si="14"/>
        <v>-8.0133991497369217E-2</v>
      </c>
      <c r="F204" s="31">
        <v>1019</v>
      </c>
      <c r="G204" s="32">
        <v>9105</v>
      </c>
      <c r="H204" s="32">
        <f t="shared" si="13"/>
        <v>10124</v>
      </c>
      <c r="I204" s="35">
        <f t="shared" si="15"/>
        <v>-0.14852817493692183</v>
      </c>
      <c r="J204" s="6"/>
      <c r="K204" s="34">
        <v>1142</v>
      </c>
      <c r="L204" s="32">
        <v>97453.526460000008</v>
      </c>
      <c r="M204" s="35">
        <f t="shared" si="16"/>
        <v>-0.11126144541642236</v>
      </c>
      <c r="N204" s="31">
        <v>87</v>
      </c>
      <c r="O204" s="32">
        <v>6571.2029427199996</v>
      </c>
      <c r="P204" s="35">
        <f t="shared" si="17"/>
        <v>0.15985203883698729</v>
      </c>
      <c r="Q204" s="6"/>
      <c r="R204" s="34">
        <v>1762</v>
      </c>
      <c r="S204" s="65">
        <v>272689.83418501</v>
      </c>
      <c r="T204" s="35">
        <f t="shared" ref="T204:T226" si="18">+S204/S192-1</f>
        <v>-7.8196859161294485E-2</v>
      </c>
      <c r="U204" s="7"/>
    </row>
    <row r="205" spans="1:21" x14ac:dyDescent="0.2">
      <c r="A205" s="58">
        <v>41944</v>
      </c>
      <c r="B205" s="27">
        <v>583038.79472647991</v>
      </c>
      <c r="C205" s="27">
        <v>652020.98405911995</v>
      </c>
      <c r="D205" s="29">
        <f t="shared" si="12"/>
        <v>1235059.7787855999</v>
      </c>
      <c r="E205" s="35">
        <f t="shared" si="14"/>
        <v>-6.51093261524478E-2</v>
      </c>
      <c r="F205" s="31">
        <v>846</v>
      </c>
      <c r="G205" s="32">
        <v>8117</v>
      </c>
      <c r="H205" s="32">
        <f t="shared" si="13"/>
        <v>8963</v>
      </c>
      <c r="I205" s="35">
        <f t="shared" si="15"/>
        <v>-0.1285367039377735</v>
      </c>
      <c r="J205" s="6"/>
      <c r="K205" s="34">
        <v>972</v>
      </c>
      <c r="L205" s="32">
        <v>80223.579827999987</v>
      </c>
      <c r="M205" s="35">
        <f t="shared" si="16"/>
        <v>-0.24930832569543837</v>
      </c>
      <c r="N205" s="31">
        <v>60</v>
      </c>
      <c r="O205" s="32">
        <v>3899.2047340000004</v>
      </c>
      <c r="P205" s="35">
        <f t="shared" si="17"/>
        <v>-0.15681955825154736</v>
      </c>
      <c r="Q205" s="6"/>
      <c r="R205" s="34">
        <v>1418</v>
      </c>
      <c r="S205" s="65">
        <v>226528.03315785999</v>
      </c>
      <c r="T205" s="35">
        <f t="shared" si="18"/>
        <v>-0.1209486255268678</v>
      </c>
      <c r="U205" s="7"/>
    </row>
    <row r="206" spans="1:21" ht="15" thickBot="1" x14ac:dyDescent="0.25">
      <c r="A206" s="98">
        <v>41974</v>
      </c>
      <c r="B206" s="99">
        <v>816012.89090850996</v>
      </c>
      <c r="C206" s="100">
        <v>718998.3270469401</v>
      </c>
      <c r="D206" s="101">
        <f t="shared" si="12"/>
        <v>1535011.2179554501</v>
      </c>
      <c r="E206" s="103">
        <f t="shared" si="14"/>
        <v>8.4853299655097025E-2</v>
      </c>
      <c r="F206" s="99">
        <v>1112</v>
      </c>
      <c r="G206" s="100">
        <v>8599</v>
      </c>
      <c r="H206" s="100">
        <f t="shared" si="13"/>
        <v>9711</v>
      </c>
      <c r="I206" s="103">
        <f t="shared" si="15"/>
        <v>-9.064519149733119E-2</v>
      </c>
      <c r="J206" s="6"/>
      <c r="K206" s="83">
        <v>1145</v>
      </c>
      <c r="L206" s="84">
        <v>92699.284549000004</v>
      </c>
      <c r="M206" s="103">
        <f t="shared" si="16"/>
        <v>-0.14800659184100928</v>
      </c>
      <c r="N206" s="85">
        <v>96</v>
      </c>
      <c r="O206" s="84">
        <v>4966.6924734800004</v>
      </c>
      <c r="P206" s="103">
        <f t="shared" si="17"/>
        <v>0.25147968250082431</v>
      </c>
      <c r="Q206" s="6"/>
      <c r="R206" s="46">
        <v>1888</v>
      </c>
      <c r="S206" s="70">
        <v>298361.65501892997</v>
      </c>
      <c r="T206" s="47">
        <f t="shared" si="18"/>
        <v>7.9577610859314252E-2</v>
      </c>
      <c r="U206" s="7"/>
    </row>
    <row r="207" spans="1:21" x14ac:dyDescent="0.2">
      <c r="A207" s="58">
        <v>42005</v>
      </c>
      <c r="B207" s="27">
        <v>406448.74697937001</v>
      </c>
      <c r="C207" s="27">
        <v>614807.71001375013</v>
      </c>
      <c r="D207" s="29">
        <f t="shared" si="12"/>
        <v>1021256.4569931201</v>
      </c>
      <c r="E207" s="35">
        <f t="shared" si="14"/>
        <v>-3.6943781854379742E-2</v>
      </c>
      <c r="F207" s="31">
        <v>689</v>
      </c>
      <c r="G207" s="32">
        <v>7826</v>
      </c>
      <c r="H207" s="32">
        <f t="shared" si="13"/>
        <v>8515</v>
      </c>
      <c r="I207" s="35">
        <f t="shared" si="15"/>
        <v>-0.13342153470384699</v>
      </c>
      <c r="J207" s="6"/>
      <c r="K207" s="94">
        <v>1110</v>
      </c>
      <c r="L207" s="95">
        <v>95548.506090999988</v>
      </c>
      <c r="M207" s="35">
        <f t="shared" si="16"/>
        <v>0.29983640852470472</v>
      </c>
      <c r="N207" s="97">
        <v>63</v>
      </c>
      <c r="O207" s="20">
        <v>4323.4313650099994</v>
      </c>
      <c r="P207" s="35">
        <f t="shared" si="17"/>
        <v>-0.28915938207397462</v>
      </c>
      <c r="Q207" s="6"/>
      <c r="R207" s="50">
        <v>1594</v>
      </c>
      <c r="S207" s="72">
        <v>235641.94360954998</v>
      </c>
      <c r="T207" s="23">
        <f t="shared" si="18"/>
        <v>0.13015653142955164</v>
      </c>
      <c r="U207" s="7"/>
    </row>
    <row r="208" spans="1:21" x14ac:dyDescent="0.2">
      <c r="A208" s="58">
        <v>42036</v>
      </c>
      <c r="B208" s="27">
        <v>594705.09829869005</v>
      </c>
      <c r="C208" s="27">
        <v>596775.63162314997</v>
      </c>
      <c r="D208" s="29">
        <f t="shared" si="12"/>
        <v>1191480.7299218401</v>
      </c>
      <c r="E208" s="35">
        <f t="shared" si="14"/>
        <v>3.6079525639266752E-2</v>
      </c>
      <c r="F208" s="31">
        <v>873</v>
      </c>
      <c r="G208" s="32">
        <v>7148</v>
      </c>
      <c r="H208" s="32">
        <f t="shared" si="13"/>
        <v>8021</v>
      </c>
      <c r="I208" s="35">
        <f t="shared" si="15"/>
        <v>-0.21837848372636914</v>
      </c>
      <c r="J208" s="6"/>
      <c r="K208" s="34">
        <v>1875</v>
      </c>
      <c r="L208" s="32">
        <v>130875.44447900001</v>
      </c>
      <c r="M208" s="35">
        <f t="shared" si="16"/>
        <v>0.35507251922117988</v>
      </c>
      <c r="N208" s="31">
        <v>60</v>
      </c>
      <c r="O208" s="32">
        <v>4041.3686140000004</v>
      </c>
      <c r="P208" s="35">
        <f t="shared" si="17"/>
        <v>-0.14757472563763818</v>
      </c>
      <c r="Q208" s="6"/>
      <c r="R208" s="34">
        <v>1403</v>
      </c>
      <c r="S208" s="65">
        <v>232497.03617890005</v>
      </c>
      <c r="T208" s="35">
        <f t="shared" si="18"/>
        <v>7.1293343556915634E-2</v>
      </c>
      <c r="U208" s="7"/>
    </row>
    <row r="209" spans="1:21" x14ac:dyDescent="0.2">
      <c r="A209" s="58">
        <v>42064</v>
      </c>
      <c r="B209" s="27">
        <v>634830.94214202999</v>
      </c>
      <c r="C209" s="27">
        <v>665019.66793920984</v>
      </c>
      <c r="D209" s="29">
        <f t="shared" si="12"/>
        <v>1299850.6100812398</v>
      </c>
      <c r="E209" s="35">
        <f t="shared" si="14"/>
        <v>0.19908419809562172</v>
      </c>
      <c r="F209" s="31">
        <v>1001</v>
      </c>
      <c r="G209" s="32">
        <v>7568</v>
      </c>
      <c r="H209" s="32">
        <f t="shared" si="13"/>
        <v>8569</v>
      </c>
      <c r="I209" s="35">
        <f t="shared" si="15"/>
        <v>-4.214173932483789E-2</v>
      </c>
      <c r="J209" s="6"/>
      <c r="K209" s="34">
        <v>1778</v>
      </c>
      <c r="L209" s="32">
        <v>123748.34360600001</v>
      </c>
      <c r="M209" s="35">
        <f t="shared" si="16"/>
        <v>0.55439090340390118</v>
      </c>
      <c r="N209" s="31">
        <v>79</v>
      </c>
      <c r="O209" s="32">
        <v>5504.2328615000006</v>
      </c>
      <c r="P209" s="35">
        <f t="shared" si="17"/>
        <v>-5.5780953540420675E-2</v>
      </c>
      <c r="Q209" s="6"/>
      <c r="R209" s="34">
        <v>1547</v>
      </c>
      <c r="S209" s="65">
        <v>256398.91755460002</v>
      </c>
      <c r="T209" s="35">
        <f t="shared" si="18"/>
        <v>0.17368688334646398</v>
      </c>
      <c r="U209" s="7"/>
    </row>
    <row r="210" spans="1:21" x14ac:dyDescent="0.2">
      <c r="A210" s="58">
        <v>42095</v>
      </c>
      <c r="B210" s="27">
        <v>647799.69202100008</v>
      </c>
      <c r="C210" s="27">
        <v>684557.04409582994</v>
      </c>
      <c r="D210" s="29">
        <f t="shared" si="12"/>
        <v>1332356.73611683</v>
      </c>
      <c r="E210" s="35">
        <f t="shared" si="14"/>
        <v>5.7665593478544164E-2</v>
      </c>
      <c r="F210" s="31">
        <v>958</v>
      </c>
      <c r="G210" s="32">
        <v>7727</v>
      </c>
      <c r="H210" s="32">
        <f t="shared" si="13"/>
        <v>8685</v>
      </c>
      <c r="I210" s="35">
        <f t="shared" si="15"/>
        <v>-9.1812192826518868E-2</v>
      </c>
      <c r="J210" s="6"/>
      <c r="K210" s="34">
        <v>1778</v>
      </c>
      <c r="L210" s="32">
        <v>138024.15133600004</v>
      </c>
      <c r="M210" s="35">
        <f t="shared" si="16"/>
        <v>0.68701835980994441</v>
      </c>
      <c r="N210" s="31">
        <v>76</v>
      </c>
      <c r="O210" s="32">
        <v>4562.190634829999</v>
      </c>
      <c r="P210" s="35">
        <f t="shared" si="17"/>
        <v>-0.16533370865890629</v>
      </c>
      <c r="Q210" s="6"/>
      <c r="R210" s="34">
        <v>1626</v>
      </c>
      <c r="S210" s="65">
        <v>259454.63899014998</v>
      </c>
      <c r="T210" s="35">
        <f t="shared" si="18"/>
        <v>0.12078280153178689</v>
      </c>
      <c r="U210" s="7"/>
    </row>
    <row r="211" spans="1:21" x14ac:dyDescent="0.2">
      <c r="A211" s="58">
        <v>42125</v>
      </c>
      <c r="B211" s="27">
        <v>635470.30661500001</v>
      </c>
      <c r="C211" s="27">
        <v>665519.67056502006</v>
      </c>
      <c r="D211" s="29">
        <f t="shared" si="12"/>
        <v>1300989.97718002</v>
      </c>
      <c r="E211" s="35">
        <f t="shared" si="14"/>
        <v>-3.2031685002466892E-2</v>
      </c>
      <c r="F211" s="31">
        <v>948</v>
      </c>
      <c r="G211" s="32">
        <v>7056</v>
      </c>
      <c r="H211" s="32">
        <f t="shared" si="13"/>
        <v>8004</v>
      </c>
      <c r="I211" s="35">
        <f t="shared" si="15"/>
        <v>-0.24682412722311098</v>
      </c>
      <c r="J211" s="6"/>
      <c r="K211" s="34">
        <v>1732</v>
      </c>
      <c r="L211" s="32">
        <v>131441.12294999999</v>
      </c>
      <c r="M211" s="35">
        <f t="shared" si="16"/>
        <v>0.46108410456764126</v>
      </c>
      <c r="N211" s="31">
        <v>66</v>
      </c>
      <c r="O211" s="32">
        <v>3711.7230870000003</v>
      </c>
      <c r="P211" s="35">
        <f t="shared" si="17"/>
        <v>-0.3327762248100341</v>
      </c>
      <c r="Q211" s="6"/>
      <c r="R211" s="34">
        <v>1469</v>
      </c>
      <c r="S211" s="65">
        <v>229868.33014193</v>
      </c>
      <c r="T211" s="35">
        <f t="shared" si="18"/>
        <v>-0.12238293725758975</v>
      </c>
      <c r="U211" s="7"/>
    </row>
    <row r="212" spans="1:21" x14ac:dyDescent="0.2">
      <c r="A212" s="58">
        <v>42156</v>
      </c>
      <c r="B212" s="27">
        <v>719669.40453499998</v>
      </c>
      <c r="C212" s="27">
        <v>663515.55741573998</v>
      </c>
      <c r="D212" s="29">
        <f t="shared" si="12"/>
        <v>1383184.9619507398</v>
      </c>
      <c r="E212" s="35">
        <f t="shared" si="14"/>
        <v>0.18031306332595953</v>
      </c>
      <c r="F212" s="31">
        <v>996</v>
      </c>
      <c r="G212" s="32">
        <v>7432</v>
      </c>
      <c r="H212" s="32">
        <f t="shared" si="13"/>
        <v>8428</v>
      </c>
      <c r="I212" s="35">
        <f t="shared" si="15"/>
        <v>-4.6174739701222323E-2</v>
      </c>
      <c r="J212" s="6"/>
      <c r="K212" s="34">
        <v>1856</v>
      </c>
      <c r="L212" s="32">
        <v>150263.92395999999</v>
      </c>
      <c r="M212" s="35">
        <f t="shared" si="16"/>
        <v>0.91205336525125968</v>
      </c>
      <c r="N212" s="31">
        <v>86</v>
      </c>
      <c r="O212" s="32">
        <v>7095.2155332799994</v>
      </c>
      <c r="P212" s="35">
        <f t="shared" si="17"/>
        <v>0.4473429768134245</v>
      </c>
      <c r="Q212" s="6"/>
      <c r="R212" s="34">
        <v>1578</v>
      </c>
      <c r="S212" s="65">
        <v>260265.13017935</v>
      </c>
      <c r="T212" s="35">
        <f t="shared" si="18"/>
        <v>0.18294188699985403</v>
      </c>
      <c r="U212" s="7"/>
    </row>
    <row r="213" spans="1:21" x14ac:dyDescent="0.2">
      <c r="A213" s="58">
        <v>42186</v>
      </c>
      <c r="B213" s="27">
        <v>860692.39902700018</v>
      </c>
      <c r="C213" s="27">
        <v>758513.27261423995</v>
      </c>
      <c r="D213" s="29">
        <f t="shared" si="12"/>
        <v>1619205.6716412401</v>
      </c>
      <c r="E213" s="35">
        <f t="shared" si="14"/>
        <v>0.27122825794137895</v>
      </c>
      <c r="F213" s="31">
        <v>1140</v>
      </c>
      <c r="G213" s="32">
        <v>8625</v>
      </c>
      <c r="H213" s="32">
        <f t="shared" ref="H213:H218" si="19">+F213+G213</f>
        <v>9765</v>
      </c>
      <c r="I213" s="35">
        <f t="shared" si="15"/>
        <v>6.5972580146376192E-3</v>
      </c>
      <c r="J213" s="6"/>
      <c r="K213" s="34">
        <v>2002</v>
      </c>
      <c r="L213" s="32">
        <v>163280.94967005998</v>
      </c>
      <c r="M213" s="35">
        <f t="shared" si="16"/>
        <v>0.95444755584421448</v>
      </c>
      <c r="N213" s="31">
        <v>99</v>
      </c>
      <c r="O213" s="32">
        <v>6770.97741451</v>
      </c>
      <c r="P213" s="35">
        <f t="shared" si="17"/>
        <v>0.18819971098632893</v>
      </c>
      <c r="Q213" s="6"/>
      <c r="R213" s="34">
        <v>1892</v>
      </c>
      <c r="S213" s="65">
        <v>299312.46904560999</v>
      </c>
      <c r="T213" s="35">
        <f t="shared" si="18"/>
        <v>0.11819551575229825</v>
      </c>
      <c r="U213" s="7"/>
    </row>
    <row r="214" spans="1:21" x14ac:dyDescent="0.2">
      <c r="A214" s="58">
        <v>42217</v>
      </c>
      <c r="B214" s="27">
        <v>716290.59721389995</v>
      </c>
      <c r="C214" s="27">
        <v>696185.38835155987</v>
      </c>
      <c r="D214" s="29">
        <f t="shared" ref="D214:D226" si="20">+B214+C214</f>
        <v>1412475.9855654598</v>
      </c>
      <c r="E214" s="35">
        <f t="shared" si="14"/>
        <v>0.13185332658305415</v>
      </c>
      <c r="F214" s="31">
        <v>975</v>
      </c>
      <c r="G214" s="32">
        <v>7770</v>
      </c>
      <c r="H214" s="32">
        <f t="shared" si="19"/>
        <v>8745</v>
      </c>
      <c r="I214" s="35">
        <f t="shared" si="15"/>
        <v>-5.3776238909327034E-2</v>
      </c>
      <c r="J214" s="6"/>
      <c r="K214" s="34">
        <v>1547</v>
      </c>
      <c r="L214" s="32">
        <v>126710.07085399999</v>
      </c>
      <c r="M214" s="35">
        <f t="shared" si="16"/>
        <v>0.71826679722807185</v>
      </c>
      <c r="N214" s="31">
        <v>90</v>
      </c>
      <c r="O214" s="32">
        <v>5383.8198899999998</v>
      </c>
      <c r="P214" s="35">
        <f t="shared" si="17"/>
        <v>0.52805816881062984</v>
      </c>
      <c r="Q214" s="6"/>
      <c r="R214" s="34">
        <v>1843</v>
      </c>
      <c r="S214" s="65">
        <v>302014.08748638001</v>
      </c>
      <c r="T214" s="35">
        <f t="shared" si="18"/>
        <v>0.26243165803518953</v>
      </c>
      <c r="U214" s="7"/>
    </row>
    <row r="215" spans="1:21" x14ac:dyDescent="0.2">
      <c r="A215" s="58">
        <v>42248</v>
      </c>
      <c r="B215" s="27">
        <v>714677.36247391987</v>
      </c>
      <c r="C215" s="27">
        <v>772572.51911174005</v>
      </c>
      <c r="D215" s="29">
        <f t="shared" si="20"/>
        <v>1487249.8815856599</v>
      </c>
      <c r="E215" s="35">
        <f t="shared" si="14"/>
        <v>0.13197806630640407</v>
      </c>
      <c r="F215" s="31">
        <v>1052</v>
      </c>
      <c r="G215" s="32">
        <v>8270</v>
      </c>
      <c r="H215" s="32">
        <f t="shared" si="19"/>
        <v>9322</v>
      </c>
      <c r="I215" s="35">
        <f t="shared" si="15"/>
        <v>-7.1606413703814376E-2</v>
      </c>
      <c r="J215" s="6"/>
      <c r="K215" s="34">
        <v>1916</v>
      </c>
      <c r="L215" s="32">
        <v>147543.67115300003</v>
      </c>
      <c r="M215" s="35">
        <f t="shared" si="16"/>
        <v>0.66937768378301254</v>
      </c>
      <c r="N215" s="31">
        <v>100</v>
      </c>
      <c r="O215" s="32">
        <v>7853.2581070000006</v>
      </c>
      <c r="P215" s="35">
        <f t="shared" si="17"/>
        <v>0.57695486580175026</v>
      </c>
      <c r="Q215" s="6"/>
      <c r="R215" s="34">
        <v>2079</v>
      </c>
      <c r="S215" s="65">
        <v>356837.49500428006</v>
      </c>
      <c r="T215" s="35">
        <f t="shared" si="18"/>
        <v>0.4134474932177219</v>
      </c>
      <c r="U215" s="7"/>
    </row>
    <row r="216" spans="1:21" x14ac:dyDescent="0.2">
      <c r="A216" s="58">
        <v>42278</v>
      </c>
      <c r="B216" s="27">
        <v>732639.07304151997</v>
      </c>
      <c r="C216" s="27">
        <v>725409.93562056974</v>
      </c>
      <c r="D216" s="29">
        <f t="shared" si="20"/>
        <v>1458049.0086620897</v>
      </c>
      <c r="E216" s="35">
        <f t="shared" si="14"/>
        <v>6.0902401626523384E-2</v>
      </c>
      <c r="F216" s="31">
        <v>1080</v>
      </c>
      <c r="G216" s="32">
        <v>7978</v>
      </c>
      <c r="H216" s="32">
        <f t="shared" si="19"/>
        <v>9058</v>
      </c>
      <c r="I216" s="35">
        <f t="shared" si="15"/>
        <v>-0.10529435005926513</v>
      </c>
      <c r="J216" s="6"/>
      <c r="K216" s="34">
        <v>2709</v>
      </c>
      <c r="L216" s="32">
        <v>162482.6390662</v>
      </c>
      <c r="M216" s="35">
        <f t="shared" si="16"/>
        <v>0.66728331922284334</v>
      </c>
      <c r="N216" s="31">
        <v>77</v>
      </c>
      <c r="O216" s="32">
        <v>6012.7593521399995</v>
      </c>
      <c r="P216" s="35">
        <f t="shared" si="17"/>
        <v>-8.4983464283153731E-2</v>
      </c>
      <c r="Q216" s="6"/>
      <c r="R216" s="34">
        <v>1853</v>
      </c>
      <c r="S216" s="65">
        <v>308746.73989073001</v>
      </c>
      <c r="T216" s="35">
        <f t="shared" si="18"/>
        <v>0.13222680564342837</v>
      </c>
      <c r="U216" s="7"/>
    </row>
    <row r="217" spans="1:21" x14ac:dyDescent="0.2">
      <c r="A217" s="58">
        <v>42309</v>
      </c>
      <c r="B217" s="27">
        <v>650170.20636399998</v>
      </c>
      <c r="C217" s="27">
        <v>638119.64053137996</v>
      </c>
      <c r="D217" s="29">
        <f t="shared" si="20"/>
        <v>1288289.8468953799</v>
      </c>
      <c r="E217" s="35">
        <f t="shared" si="14"/>
        <v>4.3099183557025578E-2</v>
      </c>
      <c r="F217" s="31">
        <v>975</v>
      </c>
      <c r="G217" s="32">
        <v>7206</v>
      </c>
      <c r="H217" s="32">
        <f t="shared" si="19"/>
        <v>8181</v>
      </c>
      <c r="I217" s="35">
        <f t="shared" si="15"/>
        <v>-8.7247573357134844E-2</v>
      </c>
      <c r="J217" s="6"/>
      <c r="K217" s="34">
        <v>2465</v>
      </c>
      <c r="L217" s="32">
        <v>161912.74777300001</v>
      </c>
      <c r="M217" s="35">
        <f t="shared" si="16"/>
        <v>1.0182687947875459</v>
      </c>
      <c r="N217" s="31">
        <v>66</v>
      </c>
      <c r="O217" s="32">
        <v>5386.4015460000001</v>
      </c>
      <c r="P217" s="35">
        <f t="shared" si="17"/>
        <v>0.38141029093241752</v>
      </c>
      <c r="Q217" s="6"/>
      <c r="R217" s="34">
        <v>1916</v>
      </c>
      <c r="S217" s="65">
        <v>318687.06993396999</v>
      </c>
      <c r="T217" s="35">
        <f t="shared" si="18"/>
        <v>0.40683281221926015</v>
      </c>
      <c r="U217" s="7"/>
    </row>
    <row r="218" spans="1:21" ht="15" thickBot="1" x14ac:dyDescent="0.25">
      <c r="A218" s="98">
        <v>42339</v>
      </c>
      <c r="B218" s="99">
        <v>883829.21472199995</v>
      </c>
      <c r="C218" s="100">
        <v>740030.06240500009</v>
      </c>
      <c r="D218" s="101">
        <f t="shared" si="20"/>
        <v>1623859.277127</v>
      </c>
      <c r="E218" s="103">
        <f t="shared" si="14"/>
        <v>5.7881048771676546E-2</v>
      </c>
      <c r="F218" s="99">
        <v>1189</v>
      </c>
      <c r="G218" s="100">
        <v>7988</v>
      </c>
      <c r="H218" s="100">
        <f t="shared" si="19"/>
        <v>9177</v>
      </c>
      <c r="I218" s="103">
        <f t="shared" si="15"/>
        <v>-5.4989187519308036E-2</v>
      </c>
      <c r="J218" s="6"/>
      <c r="K218" s="83">
        <v>2806</v>
      </c>
      <c r="L218" s="84">
        <v>185494.59459199998</v>
      </c>
      <c r="M218" s="103">
        <f t="shared" si="16"/>
        <v>1.0010358817165326</v>
      </c>
      <c r="N218" s="85">
        <v>94</v>
      </c>
      <c r="O218" s="84">
        <v>6989.5773920000001</v>
      </c>
      <c r="P218" s="103">
        <f t="shared" si="17"/>
        <v>0.4072901491931169</v>
      </c>
      <c r="Q218" s="6"/>
      <c r="R218" s="46">
        <v>1970</v>
      </c>
      <c r="S218" s="70">
        <v>352756.61294399993</v>
      </c>
      <c r="T218" s="47">
        <f t="shared" si="18"/>
        <v>0.18231216046049492</v>
      </c>
      <c r="U218" s="7"/>
    </row>
    <row r="219" spans="1:21" x14ac:dyDescent="0.2">
      <c r="A219" s="58">
        <v>42370</v>
      </c>
      <c r="B219" s="27">
        <v>459613.88782</v>
      </c>
      <c r="C219" s="27">
        <v>517613.64570299996</v>
      </c>
      <c r="D219" s="29">
        <f t="shared" si="20"/>
        <v>977227.53352299996</v>
      </c>
      <c r="E219" s="35">
        <f t="shared" ref="E219:E226" si="21">+D219/D207-1</f>
        <v>-4.3112504375007132E-2</v>
      </c>
      <c r="F219" s="31">
        <v>719</v>
      </c>
      <c r="G219" s="32">
        <v>5480</v>
      </c>
      <c r="H219" s="32">
        <f t="shared" ref="H219:H224" si="22">+F219+G219</f>
        <v>6199</v>
      </c>
      <c r="I219" s="35">
        <f t="shared" ref="I219:I226" si="23">+H219/H207-1</f>
        <v>-0.27199060481503234</v>
      </c>
      <c r="J219" s="6"/>
      <c r="K219" s="34">
        <v>1383</v>
      </c>
      <c r="L219" s="32">
        <v>106524.63918499996</v>
      </c>
      <c r="M219" s="35">
        <f t="shared" ref="M219:M226" si="24">+L219/L207-1</f>
        <v>0.11487498384900285</v>
      </c>
      <c r="N219" s="31">
        <v>68</v>
      </c>
      <c r="O219" s="32">
        <v>3939.6970120000001</v>
      </c>
      <c r="P219" s="35">
        <f t="shared" ref="P219:P226" si="25">+O219/O207-1</f>
        <v>-8.8756897152480141E-2</v>
      </c>
      <c r="Q219" s="6"/>
      <c r="R219" s="34">
        <v>1273</v>
      </c>
      <c r="S219" s="65">
        <v>208008.86321400001</v>
      </c>
      <c r="T219" s="35">
        <f t="shared" si="18"/>
        <v>-0.1172672401706929</v>
      </c>
      <c r="U219" s="7"/>
    </row>
    <row r="220" spans="1:21" x14ac:dyDescent="0.2">
      <c r="A220" s="58">
        <v>42401</v>
      </c>
      <c r="B220" s="27">
        <v>685219.75094599999</v>
      </c>
      <c r="C220" s="27">
        <v>670845.97070900002</v>
      </c>
      <c r="D220" s="29">
        <f t="shared" si="20"/>
        <v>1356065.721655</v>
      </c>
      <c r="E220" s="35">
        <f t="shared" si="21"/>
        <v>0.13813483306939967</v>
      </c>
      <c r="F220" s="31">
        <v>979</v>
      </c>
      <c r="G220" s="32">
        <v>8203</v>
      </c>
      <c r="H220" s="32">
        <f t="shared" si="22"/>
        <v>9182</v>
      </c>
      <c r="I220" s="35">
        <f t="shared" si="23"/>
        <v>0.14474504425882051</v>
      </c>
      <c r="J220" s="6"/>
      <c r="K220" s="34">
        <v>4216</v>
      </c>
      <c r="L220" s="32">
        <v>192228.57322700002</v>
      </c>
      <c r="M220" s="35">
        <f t="shared" si="24"/>
        <v>0.4687902225833096</v>
      </c>
      <c r="N220" s="31">
        <v>67</v>
      </c>
      <c r="O220" s="32">
        <v>4478.9758260000008</v>
      </c>
      <c r="P220" s="35">
        <f t="shared" si="25"/>
        <v>0.10828193461097646</v>
      </c>
      <c r="Q220" s="6"/>
      <c r="R220" s="34">
        <v>1399</v>
      </c>
      <c r="S220" s="65">
        <v>247472.429859</v>
      </c>
      <c r="T220" s="35">
        <f t="shared" si="18"/>
        <v>6.4411116486563724E-2</v>
      </c>
      <c r="U220" s="7"/>
    </row>
    <row r="221" spans="1:21" x14ac:dyDescent="0.2">
      <c r="A221" s="58">
        <v>42430</v>
      </c>
      <c r="B221" s="27">
        <v>629916.40222600009</v>
      </c>
      <c r="C221" s="27">
        <v>614913.69191499997</v>
      </c>
      <c r="D221" s="29">
        <f t="shared" si="20"/>
        <v>1244830.094141</v>
      </c>
      <c r="E221" s="35">
        <f t="shared" si="21"/>
        <v>-4.2328337974777863E-2</v>
      </c>
      <c r="F221" s="31">
        <v>932</v>
      </c>
      <c r="G221" s="32">
        <v>6716</v>
      </c>
      <c r="H221" s="32">
        <f t="shared" si="22"/>
        <v>7648</v>
      </c>
      <c r="I221" s="35">
        <f t="shared" si="23"/>
        <v>-0.10748045279495855</v>
      </c>
      <c r="J221" s="6"/>
      <c r="K221" s="34">
        <v>2914</v>
      </c>
      <c r="L221" s="32">
        <v>164350.01547199997</v>
      </c>
      <c r="M221" s="35">
        <f t="shared" si="24"/>
        <v>0.32809870971098287</v>
      </c>
      <c r="N221" s="31">
        <v>75</v>
      </c>
      <c r="O221" s="32">
        <v>5544.8200870000001</v>
      </c>
      <c r="P221" s="35">
        <f t="shared" si="25"/>
        <v>7.3738205706905813E-3</v>
      </c>
      <c r="Q221" s="6"/>
      <c r="R221" s="34">
        <v>1433</v>
      </c>
      <c r="S221" s="65">
        <v>253670.17976100001</v>
      </c>
      <c r="T221" s="35">
        <f t="shared" si="18"/>
        <v>-1.0642548024871967E-2</v>
      </c>
      <c r="U221" s="7"/>
    </row>
    <row r="222" spans="1:21" x14ac:dyDescent="0.2">
      <c r="A222" s="58">
        <v>42461</v>
      </c>
      <c r="B222" s="27">
        <v>676260.87923243002</v>
      </c>
      <c r="C222" s="27">
        <v>676631.62892031029</v>
      </c>
      <c r="D222" s="29">
        <f t="shared" si="20"/>
        <v>1352892.5081527403</v>
      </c>
      <c r="E222" s="35">
        <f t="shared" si="21"/>
        <v>1.5413118333279074E-2</v>
      </c>
      <c r="F222" s="31">
        <v>1063</v>
      </c>
      <c r="G222" s="32">
        <v>7834</v>
      </c>
      <c r="H222" s="32">
        <f t="shared" si="22"/>
        <v>8897</v>
      </c>
      <c r="I222" s="35">
        <f t="shared" si="23"/>
        <v>2.4409902130109407E-2</v>
      </c>
      <c r="J222" s="6"/>
      <c r="K222" s="34">
        <v>3012</v>
      </c>
      <c r="L222" s="32">
        <v>163321.71087800001</v>
      </c>
      <c r="M222" s="35">
        <f t="shared" si="24"/>
        <v>0.18328357245549509</v>
      </c>
      <c r="N222" s="31">
        <v>80</v>
      </c>
      <c r="O222" s="32">
        <v>4905.1642030000012</v>
      </c>
      <c r="P222" s="35">
        <f t="shared" si="25"/>
        <v>7.51773863966958E-2</v>
      </c>
      <c r="Q222" s="6"/>
      <c r="R222" s="34">
        <v>1712</v>
      </c>
      <c r="S222" s="65">
        <v>264166.02569492999</v>
      </c>
      <c r="T222" s="35">
        <f t="shared" si="18"/>
        <v>1.8158806961855456E-2</v>
      </c>
      <c r="U222" s="7"/>
    </row>
    <row r="223" spans="1:21" x14ac:dyDescent="0.2">
      <c r="A223" s="58">
        <v>42491</v>
      </c>
      <c r="B223" s="27">
        <v>736392.46931825997</v>
      </c>
      <c r="C223" s="27">
        <v>677044.40476994007</v>
      </c>
      <c r="D223" s="29">
        <f t="shared" si="20"/>
        <v>1413436.8740882</v>
      </c>
      <c r="E223" s="35">
        <f t="shared" si="21"/>
        <v>8.6431793388536349E-2</v>
      </c>
      <c r="F223" s="31">
        <v>1069</v>
      </c>
      <c r="G223" s="32">
        <v>7400</v>
      </c>
      <c r="H223" s="32">
        <f t="shared" si="22"/>
        <v>8469</v>
      </c>
      <c r="I223" s="35">
        <f t="shared" si="23"/>
        <v>5.8095952023988096E-2</v>
      </c>
      <c r="J223" s="6"/>
      <c r="K223" s="34">
        <v>2645</v>
      </c>
      <c r="L223" s="32">
        <v>170919.124128</v>
      </c>
      <c r="M223" s="35">
        <f t="shared" si="24"/>
        <v>0.30034741252946673</v>
      </c>
      <c r="N223" s="31">
        <v>70</v>
      </c>
      <c r="O223" s="32">
        <v>4836.9605139999994</v>
      </c>
      <c r="P223" s="35">
        <f t="shared" si="25"/>
        <v>0.30315769808934534</v>
      </c>
      <c r="Q223" s="6"/>
      <c r="R223" s="34">
        <v>1479</v>
      </c>
      <c r="S223" s="65">
        <v>263466.10952656</v>
      </c>
      <c r="T223" s="35">
        <f t="shared" si="18"/>
        <v>0.14616097556320784</v>
      </c>
      <c r="U223" s="7"/>
    </row>
    <row r="224" spans="1:21" x14ac:dyDescent="0.2">
      <c r="A224" s="58">
        <v>42522</v>
      </c>
      <c r="B224" s="27">
        <v>823726.50338102004</v>
      </c>
      <c r="C224" s="27">
        <v>723120.54767163005</v>
      </c>
      <c r="D224" s="29">
        <f t="shared" si="20"/>
        <v>1546847.05105265</v>
      </c>
      <c r="E224" s="35">
        <f t="shared" si="21"/>
        <v>0.11832263479144056</v>
      </c>
      <c r="F224" s="31">
        <v>1171</v>
      </c>
      <c r="G224" s="32">
        <v>7872</v>
      </c>
      <c r="H224" s="32">
        <f t="shared" si="22"/>
        <v>9043</v>
      </c>
      <c r="I224" s="35">
        <f t="shared" si="23"/>
        <v>7.2971048884670209E-2</v>
      </c>
      <c r="J224" s="6"/>
      <c r="K224" s="34">
        <v>2355</v>
      </c>
      <c r="L224" s="32">
        <v>155382.470187</v>
      </c>
      <c r="M224" s="35">
        <f t="shared" si="24"/>
        <v>3.4063706657644355E-2</v>
      </c>
      <c r="N224" s="31">
        <v>98</v>
      </c>
      <c r="O224" s="32">
        <v>6364.1440519999996</v>
      </c>
      <c r="P224" s="35">
        <f t="shared" si="25"/>
        <v>-0.10303724782579471</v>
      </c>
      <c r="Q224" s="6"/>
      <c r="R224" s="34">
        <v>1821</v>
      </c>
      <c r="S224" s="65">
        <v>311995.71108718996</v>
      </c>
      <c r="T224" s="35">
        <f t="shared" si="18"/>
        <v>0.19876108978637341</v>
      </c>
      <c r="U224" s="7"/>
    </row>
    <row r="225" spans="1:21" x14ac:dyDescent="0.2">
      <c r="A225" s="58">
        <v>42552</v>
      </c>
      <c r="B225" s="27">
        <v>672114.57910899993</v>
      </c>
      <c r="C225" s="27">
        <v>611096.84441316978</v>
      </c>
      <c r="D225" s="29">
        <f t="shared" si="20"/>
        <v>1283211.4235221697</v>
      </c>
      <c r="E225" s="35">
        <f t="shared" si="21"/>
        <v>-0.207505602286153</v>
      </c>
      <c r="F225" s="31">
        <v>1023</v>
      </c>
      <c r="G225" s="32">
        <v>6872</v>
      </c>
      <c r="H225" s="32">
        <f>+F225+G225</f>
        <v>7895</v>
      </c>
      <c r="I225" s="35">
        <f t="shared" si="23"/>
        <v>-0.1915002560163851</v>
      </c>
      <c r="J225" s="6"/>
      <c r="K225" s="34">
        <v>2347</v>
      </c>
      <c r="L225" s="32">
        <v>143775.13388961001</v>
      </c>
      <c r="M225" s="35">
        <f t="shared" si="24"/>
        <v>-0.11946167522828088</v>
      </c>
      <c r="N225" s="31">
        <v>79</v>
      </c>
      <c r="O225" s="32">
        <v>5103.7743019999998</v>
      </c>
      <c r="P225" s="35">
        <f t="shared" si="25"/>
        <v>-0.24622783542849136</v>
      </c>
      <c r="Q225" s="6"/>
      <c r="R225" s="34">
        <v>1567</v>
      </c>
      <c r="S225" s="65">
        <v>272284.60192247998</v>
      </c>
      <c r="T225" s="35">
        <f t="shared" si="18"/>
        <v>-9.0299836853811266E-2</v>
      </c>
      <c r="U225" s="7"/>
    </row>
    <row r="226" spans="1:21" x14ac:dyDescent="0.2">
      <c r="A226" s="58">
        <v>42583</v>
      </c>
      <c r="B226" s="27">
        <v>731756.30299600004</v>
      </c>
      <c r="C226" s="27">
        <v>726456.90444899013</v>
      </c>
      <c r="D226" s="29">
        <f t="shared" si="20"/>
        <v>1458213.2074449901</v>
      </c>
      <c r="E226" s="35">
        <f t="shared" si="21"/>
        <v>3.2380884593390169E-2</v>
      </c>
      <c r="F226" s="31">
        <v>1051</v>
      </c>
      <c r="G226" s="32">
        <v>8877</v>
      </c>
      <c r="H226" s="32">
        <f>+F226+G226</f>
        <v>9928</v>
      </c>
      <c r="I226" s="35">
        <f t="shared" si="23"/>
        <v>0.13527730131503723</v>
      </c>
      <c r="J226" s="6"/>
      <c r="K226" s="34">
        <v>1904</v>
      </c>
      <c r="L226" s="32">
        <v>139922.54318099999</v>
      </c>
      <c r="M226" s="35">
        <f t="shared" si="24"/>
        <v>0.10427326129604886</v>
      </c>
      <c r="N226" s="31">
        <v>114</v>
      </c>
      <c r="O226" s="32">
        <v>9909.5885319999998</v>
      </c>
      <c r="P226" s="35">
        <f t="shared" si="25"/>
        <v>0.84062408001542566</v>
      </c>
      <c r="Q226" s="6"/>
      <c r="R226" s="34">
        <v>1754</v>
      </c>
      <c r="S226" s="65">
        <v>285345.16609960009</v>
      </c>
      <c r="T226" s="35">
        <f t="shared" si="18"/>
        <v>-5.5192529346935304E-2</v>
      </c>
      <c r="U226" s="7"/>
    </row>
    <row r="227" spans="1:21" x14ac:dyDescent="0.2">
      <c r="A227" s="58">
        <v>42614</v>
      </c>
      <c r="B227" s="27">
        <v>773184.15575699997</v>
      </c>
      <c r="C227" s="27">
        <v>719333.90926004981</v>
      </c>
      <c r="D227" s="29">
        <f t="shared" ref="D227:D233" si="26">+B227+C227</f>
        <v>1492518.0650170497</v>
      </c>
      <c r="E227" s="35">
        <f t="shared" ref="E227:E233" si="27">+D227/D215-1</f>
        <v>3.5422315352771072E-3</v>
      </c>
      <c r="F227" s="31">
        <v>1119</v>
      </c>
      <c r="G227" s="32">
        <v>8687</v>
      </c>
      <c r="H227" s="32">
        <f>+F227+G227</f>
        <v>9806</v>
      </c>
      <c r="I227" s="35">
        <f>+H227/H215-1</f>
        <v>5.1920188800686606E-2</v>
      </c>
      <c r="J227" s="6"/>
      <c r="K227" s="34">
        <v>2884</v>
      </c>
      <c r="L227" s="32">
        <v>166941.53480400005</v>
      </c>
      <c r="M227" s="35">
        <f t="shared" ref="M227:M237" si="28">+L227/L215-1</f>
        <v>0.13147201434946543</v>
      </c>
      <c r="N227" s="31">
        <v>87</v>
      </c>
      <c r="O227" s="32">
        <v>5528.3615300000001</v>
      </c>
      <c r="P227" s="35">
        <f t="shared" ref="P227:P237" si="29">+O227/O215-1</f>
        <v>-0.29604229802757964</v>
      </c>
      <c r="Q227" s="6"/>
      <c r="R227" s="34">
        <v>1467</v>
      </c>
      <c r="S227" s="65">
        <v>261449.63573183998</v>
      </c>
      <c r="T227" s="35">
        <f t="shared" ref="T227:T237" si="30">+S227/S215-1</f>
        <v>-0.26731456365395667</v>
      </c>
      <c r="U227" s="7"/>
    </row>
    <row r="228" spans="1:21" x14ac:dyDescent="0.2">
      <c r="A228" s="58">
        <v>42644</v>
      </c>
      <c r="B228" s="27">
        <v>810875.62589010992</v>
      </c>
      <c r="C228" s="27">
        <v>669669.54112217983</v>
      </c>
      <c r="D228" s="29">
        <f t="shared" si="26"/>
        <v>1480545.1670122896</v>
      </c>
      <c r="E228" s="35">
        <f t="shared" si="27"/>
        <v>1.5428945266279026E-2</v>
      </c>
      <c r="F228" s="31">
        <v>1145</v>
      </c>
      <c r="G228" s="32">
        <v>8117</v>
      </c>
      <c r="H228" s="32">
        <f t="shared" ref="H228:H233" si="31">+F228+G228</f>
        <v>9262</v>
      </c>
      <c r="I228" s="35">
        <f t="shared" ref="I228" si="32">+H228/H216-1</f>
        <v>2.2521527931110619E-2</v>
      </c>
      <c r="J228" s="6"/>
      <c r="K228" s="34">
        <v>2978</v>
      </c>
      <c r="L228" s="32">
        <v>190348.01453743002</v>
      </c>
      <c r="M228" s="35">
        <f t="shared" si="28"/>
        <v>0.17149755587042681</v>
      </c>
      <c r="N228" s="31">
        <v>62</v>
      </c>
      <c r="O228" s="32">
        <v>4302.9450939999997</v>
      </c>
      <c r="P228" s="35">
        <f t="shared" si="29"/>
        <v>-0.28436432559561198</v>
      </c>
      <c r="Q228" s="6"/>
      <c r="R228" s="34">
        <v>1585</v>
      </c>
      <c r="S228" s="65">
        <v>283158.37132181</v>
      </c>
      <c r="T228" s="35">
        <f t="shared" si="30"/>
        <v>-8.2878182221376995E-2</v>
      </c>
      <c r="U228" s="7"/>
    </row>
    <row r="229" spans="1:21" x14ac:dyDescent="0.2">
      <c r="A229" s="58">
        <v>42675</v>
      </c>
      <c r="B229" s="27">
        <v>789884.92076809995</v>
      </c>
      <c r="C229" s="27">
        <v>723293.66170487972</v>
      </c>
      <c r="D229" s="29">
        <f t="shared" si="26"/>
        <v>1513178.5824729796</v>
      </c>
      <c r="E229" s="35">
        <f t="shared" si="27"/>
        <v>0.17456377236811571</v>
      </c>
      <c r="F229" s="31">
        <v>1158</v>
      </c>
      <c r="G229" s="32">
        <v>8824</v>
      </c>
      <c r="H229" s="32">
        <f t="shared" si="31"/>
        <v>9982</v>
      </c>
      <c r="I229" s="35">
        <f t="shared" ref="I229:I235" si="33">+H229/H217-1</f>
        <v>0.22014423664588678</v>
      </c>
      <c r="J229" s="6"/>
      <c r="K229" s="34">
        <v>3248</v>
      </c>
      <c r="L229" s="32">
        <v>206210.36486600002</v>
      </c>
      <c r="M229" s="35">
        <f t="shared" si="28"/>
        <v>0.27358943444715544</v>
      </c>
      <c r="N229" s="31">
        <v>87</v>
      </c>
      <c r="O229" s="32">
        <v>5462.9633080000003</v>
      </c>
      <c r="P229" s="35">
        <f t="shared" si="29"/>
        <v>1.4213897969945322E-2</v>
      </c>
      <c r="Q229" s="6"/>
      <c r="R229" s="34">
        <v>1765</v>
      </c>
      <c r="S229" s="65">
        <v>305956.30138354999</v>
      </c>
      <c r="T229" s="35">
        <f t="shared" si="30"/>
        <v>-3.9947552792329311E-2</v>
      </c>
      <c r="U229" s="7"/>
    </row>
    <row r="230" spans="1:21" ht="15" thickBot="1" x14ac:dyDescent="0.25">
      <c r="A230" s="98">
        <v>42705</v>
      </c>
      <c r="B230" s="99">
        <v>946046.75659869006</v>
      </c>
      <c r="C230" s="100">
        <v>804577.88792790007</v>
      </c>
      <c r="D230" s="118">
        <f t="shared" si="26"/>
        <v>1750624.6445265901</v>
      </c>
      <c r="E230" s="102">
        <f t="shared" si="27"/>
        <v>7.8064256666297238E-2</v>
      </c>
      <c r="F230" s="99">
        <v>1309</v>
      </c>
      <c r="G230" s="100">
        <v>10357</v>
      </c>
      <c r="H230" s="100">
        <f t="shared" ref="H230" si="34">+F230+G230</f>
        <v>11666</v>
      </c>
      <c r="I230" s="102">
        <f t="shared" si="33"/>
        <v>0.27122153209109734</v>
      </c>
      <c r="J230" s="6"/>
      <c r="K230" s="119">
        <v>3677</v>
      </c>
      <c r="L230" s="44">
        <v>214218.66628400001</v>
      </c>
      <c r="M230" s="102">
        <f t="shared" si="28"/>
        <v>0.15485125997972804</v>
      </c>
      <c r="N230" s="85">
        <v>72</v>
      </c>
      <c r="O230" s="84">
        <v>5737.1662889999998</v>
      </c>
      <c r="P230" s="102">
        <f t="shared" si="29"/>
        <v>-0.17918266481081702</v>
      </c>
      <c r="Q230" s="6"/>
      <c r="R230" s="46">
        <v>2034</v>
      </c>
      <c r="S230" s="70">
        <v>356254.67040996993</v>
      </c>
      <c r="T230" s="47">
        <f t="shared" si="30"/>
        <v>9.9163483762254589E-3</v>
      </c>
      <c r="U230" s="7"/>
    </row>
    <row r="231" spans="1:21" x14ac:dyDescent="0.2">
      <c r="A231" s="58">
        <v>42736</v>
      </c>
      <c r="B231" s="27">
        <v>460573.33298540005</v>
      </c>
      <c r="C231" s="27">
        <v>462524.51586669986</v>
      </c>
      <c r="D231" s="29">
        <f t="shared" si="26"/>
        <v>923097.84885209985</v>
      </c>
      <c r="E231" s="35">
        <f t="shared" si="27"/>
        <v>-5.5391076094384428E-2</v>
      </c>
      <c r="F231" s="31">
        <v>737</v>
      </c>
      <c r="G231" s="32">
        <v>4285</v>
      </c>
      <c r="H231" s="32">
        <f t="shared" si="31"/>
        <v>5022</v>
      </c>
      <c r="I231" s="35">
        <f t="shared" si="33"/>
        <v>-0.18986933376351023</v>
      </c>
      <c r="J231" s="6"/>
      <c r="K231" s="34">
        <v>731</v>
      </c>
      <c r="L231" s="32">
        <v>78511.863839000012</v>
      </c>
      <c r="M231" s="35">
        <f t="shared" si="28"/>
        <v>-0.26296991532025304</v>
      </c>
      <c r="N231" s="31">
        <v>49</v>
      </c>
      <c r="O231" s="32">
        <v>4164.9466849999999</v>
      </c>
      <c r="P231" s="35">
        <f t="shared" si="29"/>
        <v>5.7174364504150255E-2</v>
      </c>
      <c r="Q231" s="6"/>
      <c r="R231" s="34">
        <v>1390</v>
      </c>
      <c r="S231" s="65">
        <v>252166.69622796995</v>
      </c>
      <c r="T231" s="35">
        <f t="shared" si="30"/>
        <v>0.2122882281633367</v>
      </c>
      <c r="U231" s="7"/>
    </row>
    <row r="232" spans="1:21" x14ac:dyDescent="0.2">
      <c r="A232" s="58">
        <v>42767</v>
      </c>
      <c r="B232" s="27">
        <v>695771.38134564005</v>
      </c>
      <c r="C232" s="27">
        <v>717765.44588342996</v>
      </c>
      <c r="D232" s="29">
        <f t="shared" si="26"/>
        <v>1413536.82722907</v>
      </c>
      <c r="E232" s="35">
        <f t="shared" si="27"/>
        <v>4.238076713857919E-2</v>
      </c>
      <c r="F232" s="31">
        <v>1043</v>
      </c>
      <c r="G232" s="32">
        <v>9346</v>
      </c>
      <c r="H232" s="32">
        <f t="shared" si="31"/>
        <v>10389</v>
      </c>
      <c r="I232" s="35">
        <f t="shared" si="33"/>
        <v>0.13145284251796996</v>
      </c>
      <c r="J232" s="6"/>
      <c r="K232" s="34">
        <v>3265</v>
      </c>
      <c r="L232" s="32">
        <v>205500.73901000002</v>
      </c>
      <c r="M232" s="35">
        <f t="shared" si="28"/>
        <v>6.9043667963591959E-2</v>
      </c>
      <c r="N232" s="31">
        <v>57</v>
      </c>
      <c r="O232" s="32">
        <v>4682.8624959999997</v>
      </c>
      <c r="P232" s="35">
        <f t="shared" si="29"/>
        <v>4.552082393846768E-2</v>
      </c>
      <c r="Q232" s="6"/>
      <c r="R232" s="34">
        <v>1692</v>
      </c>
      <c r="S232" s="65">
        <v>293585.17419643997</v>
      </c>
      <c r="T232" s="35">
        <f t="shared" si="30"/>
        <v>0.18633487521706238</v>
      </c>
      <c r="U232" s="7"/>
    </row>
    <row r="233" spans="1:21" x14ac:dyDescent="0.2">
      <c r="A233" s="58">
        <v>42795</v>
      </c>
      <c r="B233" s="27">
        <v>859044.02080640011</v>
      </c>
      <c r="C233" s="27">
        <v>739165.70791823964</v>
      </c>
      <c r="D233" s="29">
        <f t="shared" si="26"/>
        <v>1598209.7287246399</v>
      </c>
      <c r="E233" s="35">
        <f t="shared" si="27"/>
        <v>0.2838778048882975</v>
      </c>
      <c r="F233" s="31">
        <v>1241</v>
      </c>
      <c r="G233" s="32">
        <v>8718</v>
      </c>
      <c r="H233" s="32">
        <f t="shared" si="31"/>
        <v>9959</v>
      </c>
      <c r="I233" s="35">
        <f t="shared" si="33"/>
        <v>0.30217050209205021</v>
      </c>
      <c r="J233" s="6"/>
      <c r="K233" s="34">
        <v>2480</v>
      </c>
      <c r="L233" s="32">
        <v>177542.516359</v>
      </c>
      <c r="M233" s="35">
        <f t="shared" si="28"/>
        <v>8.0270761454522832E-2</v>
      </c>
      <c r="N233" s="31">
        <v>80</v>
      </c>
      <c r="O233" s="32">
        <v>7078.2804969999997</v>
      </c>
      <c r="P233" s="35">
        <f t="shared" si="29"/>
        <v>0.27655728877393959</v>
      </c>
      <c r="Q233" s="6"/>
      <c r="R233" s="34">
        <v>1665</v>
      </c>
      <c r="S233" s="65">
        <v>308725.06185256998</v>
      </c>
      <c r="T233" s="35">
        <f t="shared" si="30"/>
        <v>0.21703332312627732</v>
      </c>
      <c r="U233" s="7"/>
    </row>
    <row r="234" spans="1:21" x14ac:dyDescent="0.2">
      <c r="A234" s="58">
        <v>42826</v>
      </c>
      <c r="B234" s="27">
        <v>665390.32820746</v>
      </c>
      <c r="C234" s="27">
        <v>589496.95764202997</v>
      </c>
      <c r="D234" s="29">
        <f t="shared" ref="D234:D236" si="35">+B234+C234</f>
        <v>1254887.28584949</v>
      </c>
      <c r="E234" s="35">
        <f t="shared" ref="E234:E236" si="36">+D234/D222-1</f>
        <v>-7.2441248445575424E-2</v>
      </c>
      <c r="F234" s="31">
        <v>1009</v>
      </c>
      <c r="G234" s="32">
        <v>6593</v>
      </c>
      <c r="H234" s="32">
        <f t="shared" ref="H234" si="37">+F234+G234</f>
        <v>7602</v>
      </c>
      <c r="I234" s="35">
        <f t="shared" si="33"/>
        <v>-0.1455546813532651</v>
      </c>
      <c r="J234" s="6"/>
      <c r="K234" s="34">
        <v>1683</v>
      </c>
      <c r="L234" s="32">
        <v>123570.08747599999</v>
      </c>
      <c r="M234" s="35">
        <f t="shared" si="28"/>
        <v>-0.24339460558121484</v>
      </c>
      <c r="N234" s="31">
        <v>59</v>
      </c>
      <c r="O234" s="32">
        <v>4337.8327650000001</v>
      </c>
      <c r="P234" s="35">
        <f t="shared" si="29"/>
        <v>-0.11566002982183976</v>
      </c>
      <c r="Q234" s="6"/>
      <c r="R234" s="34">
        <v>1489</v>
      </c>
      <c r="S234" s="65">
        <v>262094.06946318998</v>
      </c>
      <c r="T234" s="35">
        <f t="shared" si="30"/>
        <v>-7.8433864698891353E-3</v>
      </c>
      <c r="U234" s="7"/>
    </row>
    <row r="235" spans="1:21" x14ac:dyDescent="0.2">
      <c r="A235" s="58">
        <v>42856</v>
      </c>
      <c r="B235" s="27">
        <v>829290.18831329001</v>
      </c>
      <c r="C235" s="27">
        <v>727384.55487265007</v>
      </c>
      <c r="D235" s="29">
        <f t="shared" si="35"/>
        <v>1556674.7431859402</v>
      </c>
      <c r="E235" s="35">
        <f t="shared" si="36"/>
        <v>0.10134012471561005</v>
      </c>
      <c r="F235" s="31">
        <v>1179</v>
      </c>
      <c r="G235" s="32">
        <v>8106</v>
      </c>
      <c r="H235" s="32">
        <f t="shared" ref="H235" si="38">+F235+G235</f>
        <v>9285</v>
      </c>
      <c r="I235" s="35">
        <f t="shared" si="33"/>
        <v>9.635139922068725E-2</v>
      </c>
      <c r="J235" s="6"/>
      <c r="K235" s="34">
        <v>2054</v>
      </c>
      <c r="L235" s="32">
        <v>145022.156575</v>
      </c>
      <c r="M235" s="35">
        <f t="shared" si="28"/>
        <v>-0.15151591540807308</v>
      </c>
      <c r="N235" s="31">
        <v>92</v>
      </c>
      <c r="O235" s="32">
        <v>7428.5868900000005</v>
      </c>
      <c r="P235" s="35">
        <f t="shared" si="29"/>
        <v>0.53579647146154086</v>
      </c>
      <c r="Q235" s="6"/>
      <c r="R235" s="34">
        <v>1637</v>
      </c>
      <c r="S235" s="65">
        <v>307786.21718144999</v>
      </c>
      <c r="T235" s="35">
        <f t="shared" si="30"/>
        <v>0.16821938781626145</v>
      </c>
      <c r="U235" s="7"/>
    </row>
    <row r="236" spans="1:21" x14ac:dyDescent="0.2">
      <c r="A236" s="58">
        <v>42887</v>
      </c>
      <c r="B236" s="27">
        <v>835162.86315300001</v>
      </c>
      <c r="C236" s="27">
        <v>710678.32148401998</v>
      </c>
      <c r="D236" s="29">
        <f t="shared" si="35"/>
        <v>1545841.1846370199</v>
      </c>
      <c r="E236" s="35">
        <f t="shared" si="36"/>
        <v>-6.5026882583230083E-4</v>
      </c>
      <c r="F236" s="31">
        <v>1235</v>
      </c>
      <c r="G236" s="32">
        <v>7588</v>
      </c>
      <c r="H236" s="32">
        <f>+F236+G236</f>
        <v>8823</v>
      </c>
      <c r="I236" s="35">
        <f>+H236/H224-1</f>
        <v>-2.4328209664934208E-2</v>
      </c>
      <c r="J236" s="6"/>
      <c r="K236" s="34">
        <v>1857</v>
      </c>
      <c r="L236" s="32">
        <v>139818.83859200001</v>
      </c>
      <c r="M236" s="35">
        <f t="shared" si="28"/>
        <v>-0.10016336834051764</v>
      </c>
      <c r="N236" s="31">
        <v>64</v>
      </c>
      <c r="O236" s="32">
        <v>4746.8350069999997</v>
      </c>
      <c r="P236" s="35">
        <f t="shared" si="29"/>
        <v>-0.25412828996096393</v>
      </c>
      <c r="Q236" s="6"/>
      <c r="R236" s="34">
        <v>1598</v>
      </c>
      <c r="S236" s="65">
        <v>294175.71777695999</v>
      </c>
      <c r="T236" s="35">
        <f t="shared" si="30"/>
        <v>-5.7116148321827431E-2</v>
      </c>
      <c r="U236" s="7"/>
    </row>
    <row r="237" spans="1:21" x14ac:dyDescent="0.2">
      <c r="A237" s="58">
        <v>42917</v>
      </c>
      <c r="B237" s="27">
        <v>656518.22013890999</v>
      </c>
      <c r="C237" s="27">
        <v>695153.48971056985</v>
      </c>
      <c r="D237" s="29">
        <f t="shared" ref="D237" si="39">+B237+C237</f>
        <v>1351671.7098494798</v>
      </c>
      <c r="E237" s="35">
        <f t="shared" ref="E237" si="40">+D237/D225-1</f>
        <v>5.3350745693488077E-2</v>
      </c>
      <c r="F237" s="31">
        <v>992</v>
      </c>
      <c r="G237" s="32">
        <v>7214</v>
      </c>
      <c r="H237" s="32">
        <f>+F237+G237</f>
        <v>8206</v>
      </c>
      <c r="I237" s="35">
        <f>+H237/H225-1</f>
        <v>3.9392020265991201E-2</v>
      </c>
      <c r="J237" s="6"/>
      <c r="K237" s="34">
        <v>1874</v>
      </c>
      <c r="L237" s="32">
        <v>133410.91879904998</v>
      </c>
      <c r="M237" s="35">
        <f t="shared" si="28"/>
        <v>-7.208628369991732E-2</v>
      </c>
      <c r="N237" s="31">
        <v>109</v>
      </c>
      <c r="O237" s="32">
        <v>7377.831199780001</v>
      </c>
      <c r="P237" s="35">
        <f t="shared" si="29"/>
        <v>0.44556376579757329</v>
      </c>
      <c r="Q237" s="6"/>
      <c r="R237" s="34">
        <v>1536</v>
      </c>
      <c r="S237" s="65">
        <v>282374.08864599996</v>
      </c>
      <c r="T237" s="35">
        <f t="shared" si="30"/>
        <v>3.7054929482911003E-2</v>
      </c>
      <c r="U237" s="7"/>
    </row>
    <row r="238" spans="1:21" s="130" customFormat="1" ht="15" thickBot="1" x14ac:dyDescent="0.25">
      <c r="A238" s="131"/>
      <c r="B238" s="104"/>
      <c r="C238" s="104"/>
      <c r="D238" s="105"/>
      <c r="E238" s="106"/>
      <c r="F238" s="104"/>
      <c r="G238" s="104"/>
      <c r="H238" s="104"/>
      <c r="I238" s="106"/>
      <c r="J238" s="6"/>
      <c r="K238" s="104"/>
      <c r="L238" s="104"/>
      <c r="M238" s="106"/>
      <c r="N238" s="104"/>
      <c r="O238" s="104"/>
      <c r="P238" s="106"/>
      <c r="Q238" s="6"/>
      <c r="R238" s="104"/>
      <c r="S238" s="132"/>
      <c r="T238" s="106"/>
    </row>
    <row r="239" spans="1:21" x14ac:dyDescent="0.2">
      <c r="A239" s="120" t="s">
        <v>22</v>
      </c>
      <c r="B239" s="128">
        <f>+SUM(B219:B225)</f>
        <v>4683244.47203271</v>
      </c>
      <c r="C239" s="123">
        <f t="shared" ref="C239:D239" si="41">+SUM(C219:C225)</f>
        <v>4491266.7341020498</v>
      </c>
      <c r="D239" s="123">
        <f t="shared" si="41"/>
        <v>9174511.2061347589</v>
      </c>
      <c r="E239" s="124">
        <f>+(D239/(+SUM(D207:D213))-1)</f>
        <v>2.8623886709175927E-3</v>
      </c>
      <c r="F239" s="128">
        <f t="shared" ref="F239:H239" si="42">+SUM(F219:F225)</f>
        <v>6956</v>
      </c>
      <c r="G239" s="123">
        <f t="shared" si="42"/>
        <v>50377</v>
      </c>
      <c r="H239" s="123">
        <f t="shared" si="42"/>
        <v>57333</v>
      </c>
      <c r="I239" s="124">
        <f>+(H239/(+SUM(H207:H213))-1)</f>
        <v>-4.4242919299181449E-2</v>
      </c>
      <c r="J239" s="6"/>
      <c r="K239" s="122">
        <f t="shared" ref="K239:L239" si="43">+SUM(K219:K225)</f>
        <v>18872</v>
      </c>
      <c r="L239" s="123">
        <f t="shared" si="43"/>
        <v>1096501.6669666099</v>
      </c>
      <c r="M239" s="124">
        <f>+(L239/(+SUM(L207:L213))-1)</f>
        <v>0.17501317803238114</v>
      </c>
      <c r="N239" s="122">
        <f t="shared" ref="N239:O239" si="44">+SUM(N219:N225)</f>
        <v>537</v>
      </c>
      <c r="O239" s="123">
        <f t="shared" si="44"/>
        <v>35173.535995999999</v>
      </c>
      <c r="P239" s="124">
        <f>+(O239/(+SUM(O207:O213))-1)</f>
        <v>-2.3205317469331188E-2</v>
      </c>
      <c r="Q239" s="6"/>
      <c r="R239" s="122">
        <f t="shared" ref="R239:S239" si="45">+SUM(R219:R225)</f>
        <v>10684</v>
      </c>
      <c r="S239" s="123">
        <f t="shared" si="45"/>
        <v>1821063.9210651601</v>
      </c>
      <c r="T239" s="124">
        <f>+(S239/(+SUM(S207:S213))-1)</f>
        <v>2.6854867696956886E-2</v>
      </c>
      <c r="U239" s="7"/>
    </row>
    <row r="240" spans="1:21" ht="15" thickBot="1" x14ac:dyDescent="0.25">
      <c r="A240" s="121" t="s">
        <v>23</v>
      </c>
      <c r="B240" s="129">
        <f>+SUM(B231:B237)</f>
        <v>5001750.3349501006</v>
      </c>
      <c r="C240" s="126">
        <f t="shared" ref="C240:D240" si="46">+SUM(C231:C237)</f>
        <v>4642168.993377639</v>
      </c>
      <c r="D240" s="126">
        <f t="shared" si="46"/>
        <v>9643919.3283277396</v>
      </c>
      <c r="E240" s="127">
        <f>+(D240/D239-1)</f>
        <v>5.1164373953688003E-2</v>
      </c>
      <c r="F240" s="129">
        <f t="shared" ref="F240:H240" si="47">+SUM(F231:F237)</f>
        <v>7436</v>
      </c>
      <c r="G240" s="126">
        <f t="shared" si="47"/>
        <v>51850</v>
      </c>
      <c r="H240" s="126">
        <f t="shared" si="47"/>
        <v>59286</v>
      </c>
      <c r="I240" s="127">
        <f>+(H240/H239-1)</f>
        <v>3.4064151535764697E-2</v>
      </c>
      <c r="J240" s="6"/>
      <c r="K240" s="125">
        <f t="shared" ref="K240:L240" si="48">+SUM(K231:K237)</f>
        <v>13944</v>
      </c>
      <c r="L240" s="126">
        <f t="shared" si="48"/>
        <v>1003377.12065005</v>
      </c>
      <c r="M240" s="127">
        <f>+(L240/L239-1)</f>
        <v>-8.4928777695506885E-2</v>
      </c>
      <c r="N240" s="125">
        <f t="shared" ref="N240:O240" si="49">+SUM(N231:N237)</f>
        <v>510</v>
      </c>
      <c r="O240" s="126">
        <f t="shared" si="49"/>
        <v>39817.175539780001</v>
      </c>
      <c r="P240" s="127">
        <f>+(O240/O239-1)</f>
        <v>0.13202083362639705</v>
      </c>
      <c r="Q240" s="6"/>
      <c r="R240" s="125">
        <f t="shared" ref="R240:S240" si="50">+SUM(R231:R237)</f>
        <v>11007</v>
      </c>
      <c r="S240" s="126">
        <f t="shared" si="50"/>
        <v>2000907.0253445797</v>
      </c>
      <c r="T240" s="127">
        <f>+(S240/S239-1)</f>
        <v>9.8757161788273429E-2</v>
      </c>
      <c r="U240" s="7"/>
    </row>
    <row r="241" spans="1:21" x14ac:dyDescent="0.2">
      <c r="A241" s="108"/>
      <c r="B241" s="107"/>
      <c r="C241" s="109"/>
      <c r="D241" s="107"/>
      <c r="E241" s="110"/>
      <c r="F241" s="110"/>
      <c r="G241" s="110"/>
      <c r="H241" s="110"/>
      <c r="I241" s="110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7"/>
    </row>
    <row r="242" spans="1:21" x14ac:dyDescent="0.2">
      <c r="A242" s="111" t="s">
        <v>13</v>
      </c>
      <c r="B242" s="112"/>
      <c r="C242" s="112"/>
      <c r="D242" s="113"/>
      <c r="E242" s="113"/>
      <c r="F242" s="114"/>
      <c r="G242" s="114"/>
      <c r="H242" s="114"/>
      <c r="I242" s="114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7"/>
    </row>
    <row r="243" spans="1:21" x14ac:dyDescent="0.2">
      <c r="A243" s="111" t="s">
        <v>20</v>
      </c>
      <c r="B243" s="114"/>
      <c r="C243" s="114"/>
      <c r="D243" s="114"/>
      <c r="E243" s="114"/>
      <c r="F243" s="114"/>
      <c r="G243" s="114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7"/>
    </row>
    <row r="244" spans="1:21" x14ac:dyDescent="0.2">
      <c r="A244" s="111" t="s">
        <v>21</v>
      </c>
      <c r="B244" s="114"/>
      <c r="C244" s="114"/>
      <c r="D244" s="114"/>
      <c r="E244" s="114"/>
      <c r="F244" s="114"/>
      <c r="G244" s="114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:21" x14ac:dyDescent="0.2">
      <c r="A245" s="111" t="s">
        <v>19</v>
      </c>
    </row>
    <row r="246" spans="1:21" ht="15" thickBot="1" x14ac:dyDescent="0.25">
      <c r="A246" s="115"/>
      <c r="B246" s="116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7"/>
    </row>
    <row r="247" spans="1:21" hidden="1" x14ac:dyDescent="0.2"/>
    <row r="248" spans="1:21" hidden="1" x14ac:dyDescent="0.2"/>
    <row r="249" spans="1:21" hidden="1" x14ac:dyDescent="0.2"/>
    <row r="250" spans="1:21" x14ac:dyDescent="0.2"/>
  </sheetData>
  <mergeCells count="13">
    <mergeCell ref="B10:I11"/>
    <mergeCell ref="K10:P11"/>
    <mergeCell ref="R12:T12"/>
    <mergeCell ref="R13:T13"/>
    <mergeCell ref="R10:T11"/>
    <mergeCell ref="B12:E12"/>
    <mergeCell ref="F12:I12"/>
    <mergeCell ref="A13:A14"/>
    <mergeCell ref="B13:E13"/>
    <mergeCell ref="F13:I13"/>
    <mergeCell ref="K12:P12"/>
    <mergeCell ref="K13:M13"/>
    <mergeCell ref="N13:P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Desembolsos y subrrogaciones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jsanchez</dc:creator>
  <cp:lastModifiedBy>Santiago Moreno Leal</cp:lastModifiedBy>
  <dcterms:created xsi:type="dcterms:W3CDTF">2011-08-04T19:58:03Z</dcterms:created>
  <dcterms:modified xsi:type="dcterms:W3CDTF">2017-09-19T15:06:05Z</dcterms:modified>
</cp:coreProperties>
</file>